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ocuments\2026 EJERCICIO FISCAL\2026 3er Trimestre Congreso\"/>
    </mc:Choice>
  </mc:AlternateContent>
  <bookViews>
    <workbookView xWindow="0" yWindow="0" windowWidth="28800" windowHeight="12330" firstSheet="2" activeTab="3"/>
  </bookViews>
  <sheets>
    <sheet name="Hoja1" sheetId="1" r:id="rId1"/>
    <sheet name="3er Trimestre" sheetId="2" r:id="rId2"/>
    <sheet name="CP-T-005 7 2026" sheetId="7" r:id="rId3"/>
    <sheet name="CP-T-005 8 2026" sheetId="3" r:id="rId4"/>
    <sheet name="CP-T-005 9 2026" sheetId="6" r:id="rId5"/>
  </sheets>
  <definedNames>
    <definedName name="_xlnm.Print_Area" localSheetId="1">'3er Trimestre'!$B$4:$K$74</definedName>
    <definedName name="_xlnm.Print_Area" localSheetId="2">'CP-T-005 7 2026'!$A$1:$G$129</definedName>
    <definedName name="_xlnm.Print_Area" localSheetId="3">'CP-T-005 8 2026'!$A$1:$G$129</definedName>
    <definedName name="_xlnm.Print_Area" localSheetId="4">'CP-T-005 9 2026'!$A$1:$G$129</definedName>
    <definedName name="_xlnm.Print_Area" localSheetId="0">Hoja1!$B$4:$J$66</definedName>
    <definedName name="_xlnm.Print_Titles" localSheetId="2">'CP-T-005 7 2026'!$5:$6</definedName>
    <definedName name="_xlnm.Print_Titles" localSheetId="3">'CP-T-005 8 2026'!$5:$6</definedName>
    <definedName name="_xlnm.Print_Titles" localSheetId="4">'CP-T-005 9 2026'!$5:$6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2" i="3" l="1"/>
  <c r="E81" i="3"/>
  <c r="D81" i="3"/>
  <c r="D80" i="3"/>
  <c r="D78" i="3"/>
  <c r="D75" i="3"/>
  <c r="D73" i="3"/>
  <c r="D71" i="3"/>
  <c r="D65" i="3"/>
  <c r="D69" i="3"/>
  <c r="D67" i="3"/>
  <c r="E82" i="6"/>
  <c r="D82" i="6"/>
  <c r="E81" i="6"/>
  <c r="D81" i="6"/>
  <c r="D78" i="6"/>
  <c r="D76" i="6"/>
  <c r="D75" i="6"/>
  <c r="D73" i="6"/>
  <c r="D71" i="6"/>
  <c r="D69" i="6"/>
  <c r="D67" i="6"/>
  <c r="D65" i="6"/>
  <c r="D24" i="6"/>
  <c r="E14" i="6"/>
  <c r="E54" i="2" l="1"/>
  <c r="E53" i="2"/>
  <c r="E52" i="2"/>
  <c r="E51" i="2"/>
  <c r="E50" i="2"/>
  <c r="E49" i="2"/>
  <c r="E48" i="2"/>
  <c r="E47" i="2"/>
  <c r="E46" i="2"/>
  <c r="E45" i="2"/>
  <c r="E44" i="2"/>
  <c r="B41" i="2" l="1"/>
  <c r="B60" i="2" s="1"/>
  <c r="F61" i="2"/>
  <c r="C61" i="2"/>
  <c r="B67" i="2" l="1"/>
  <c r="B66" i="2"/>
  <c r="B65" i="2"/>
  <c r="C12" i="2"/>
  <c r="E35" i="2"/>
  <c r="E34" i="2"/>
  <c r="E27" i="2"/>
  <c r="E26" i="2"/>
  <c r="F83" i="7" l="1"/>
  <c r="I17" i="2" s="1"/>
  <c r="F32" i="2"/>
  <c r="F30" i="2"/>
  <c r="F29" i="2"/>
  <c r="F36" i="2" s="1"/>
  <c r="F83" i="3"/>
  <c r="I25" i="2" s="1"/>
  <c r="F24" i="2"/>
  <c r="F23" i="2"/>
  <c r="F21" i="2"/>
  <c r="F16" i="2"/>
  <c r="F15" i="2"/>
  <c r="F14" i="2"/>
  <c r="F13" i="2"/>
  <c r="E19" i="2"/>
  <c r="E18" i="2"/>
  <c r="F83" i="6"/>
  <c r="I33" i="2" s="1"/>
  <c r="F14" i="3" l="1"/>
  <c r="I36" i="2" l="1"/>
  <c r="F53" i="7" l="1"/>
  <c r="F59" i="7" s="1"/>
  <c r="I16" i="2" s="1"/>
  <c r="F42" i="7"/>
  <c r="I15" i="2" s="1"/>
  <c r="F28" i="7"/>
  <c r="F37" i="7" s="1"/>
  <c r="I14" i="2" s="1"/>
  <c r="F19" i="7"/>
  <c r="F14" i="7"/>
  <c r="D9" i="7"/>
  <c r="F53" i="6"/>
  <c r="F59" i="6" s="1"/>
  <c r="I32" i="2" s="1"/>
  <c r="F42" i="6"/>
  <c r="I31" i="2" s="1"/>
  <c r="F28" i="6"/>
  <c r="F37" i="6" s="1"/>
  <c r="I30" i="2" s="1"/>
  <c r="F19" i="6"/>
  <c r="F14" i="6"/>
  <c r="D9" i="6"/>
  <c r="F53" i="3"/>
  <c r="F59" i="3" s="1"/>
  <c r="I24" i="2" s="1"/>
  <c r="F42" i="3"/>
  <c r="I23" i="2" s="1"/>
  <c r="F28" i="3"/>
  <c r="F37" i="3" s="1"/>
  <c r="I22" i="2" s="1"/>
  <c r="F19" i="3"/>
  <c r="F25" i="3" s="1"/>
  <c r="I21" i="2" s="1"/>
  <c r="F25" i="7" l="1"/>
  <c r="I13" i="2" s="1"/>
  <c r="F25" i="6"/>
  <c r="I29" i="2" s="1"/>
  <c r="D9" i="3"/>
  <c r="I28" i="2" l="1"/>
  <c r="I20" i="2"/>
  <c r="F68" i="2"/>
  <c r="C68" i="2"/>
  <c r="H55" i="2"/>
  <c r="F55" i="2"/>
  <c r="F28" i="2"/>
  <c r="F20" i="2"/>
  <c r="F54" i="1" l="1"/>
  <c r="F36" i="1"/>
  <c r="F20" i="1"/>
  <c r="F28" i="1"/>
  <c r="F60" i="1" l="1"/>
  <c r="C60" i="1"/>
  <c r="H54" i="1"/>
  <c r="C36" i="1"/>
  <c r="C28" i="1"/>
  <c r="C20" i="1"/>
</calcChain>
</file>

<file path=xl/sharedStrings.xml><?xml version="1.0" encoding="utf-8"?>
<sst xmlns="http://schemas.openxmlformats.org/spreadsheetml/2006/main" count="909" uniqueCount="231">
  <si>
    <t>CP-T-001</t>
  </si>
  <si>
    <t>INFORMACIÓN DOCUMENTAL Y ELECTRONICA</t>
  </si>
  <si>
    <t>TRIMESTRE/MES</t>
  </si>
  <si>
    <t>RECOPILADORES</t>
  </si>
  <si>
    <t>NOMBRE DEL TITULO DEL RECOPILADOR</t>
  </si>
  <si>
    <t>NO. DE FOLIOS</t>
  </si>
  <si>
    <t>DE</t>
  </si>
  <si>
    <t>A</t>
  </si>
  <si>
    <t>CANTIDAD</t>
  </si>
  <si>
    <t>TAMAÑO KB, GB, MD, TB</t>
  </si>
  <si>
    <t>DESCRIPCIÓN GENERAL DE ARCHIVOS ELECTRONICOS</t>
  </si>
  <si>
    <t>ANEXO ELECTRONICO</t>
  </si>
  <si>
    <t>TRIMESTRE:</t>
  </si>
  <si>
    <t>PRIMER ENERO - MARZO</t>
  </si>
  <si>
    <t>INFORMACIÓN CONTABLE</t>
  </si>
  <si>
    <t>INFORMACIÓN PRESUPUESTARIA</t>
  </si>
  <si>
    <t>INFORMACIÓN PROGRAMÁTICA</t>
  </si>
  <si>
    <t>INFORMACIÓN FINANCIERA</t>
  </si>
  <si>
    <t>INFORMACIÓN COMPLEMENTARIA</t>
  </si>
  <si>
    <t>MES</t>
  </si>
  <si>
    <t>ENERO</t>
  </si>
  <si>
    <t>SUBTOTAL</t>
  </si>
  <si>
    <t>FEBRERO</t>
  </si>
  <si>
    <t>MARZO</t>
  </si>
  <si>
    <t>INFORMACIÓN ADICIONAL</t>
  </si>
  <si>
    <t>CP. GABINO JIMENEZ SANTIAGO</t>
  </si>
  <si>
    <t>MÉD. JOSE LUIS HERNÁNDEZ VAZQUEZ</t>
  </si>
  <si>
    <t>NOMBRE Y FIRMA OFS</t>
  </si>
  <si>
    <t>RECIBIO</t>
  </si>
  <si>
    <t>AUTORIZÓ</t>
  </si>
  <si>
    <t>REALIZÓ</t>
  </si>
  <si>
    <t>I. PRONÓSTICO DE INGRESOS</t>
  </si>
  <si>
    <t>II. CALENDARIZACIÓN MINISTRACIÓN DE RECURSOS</t>
  </si>
  <si>
    <t>III. PBR</t>
  </si>
  <si>
    <t>IV. ORGANIGRAMA GENERAL</t>
  </si>
  <si>
    <t>V. PLANTILLA DEL PERSONAL Y TABULADOR</t>
  </si>
  <si>
    <t>VI. MANUAL DE ORGANIZACIÓN</t>
  </si>
  <si>
    <t>VII. PROGRAMA OPERATIVO ANUAL</t>
  </si>
  <si>
    <t>VIII. PADRÓN DE PROVEEDORES BIENES Y SERVICIOS</t>
  </si>
  <si>
    <t>IX. CATALOGO DE PRECIOS UNITARIOS</t>
  </si>
  <si>
    <t>X. PADRÓN DE BENEFICIARIOS DE PROGRAMAS SOCIALES</t>
  </si>
  <si>
    <t>XI. PROGRAMA O PRIORIZACIÓN DE OBRAS Y ACCIONES</t>
  </si>
  <si>
    <t>XII. ACTAS DE CONSTITUCIÓN DE COMITÉ DE OBRAS</t>
  </si>
  <si>
    <t>XIII. ACTAS DE SESIÓN DE LOS COMITES Y DE ADQUISIONES Y SERVICIOS</t>
  </si>
  <si>
    <t>PLAN DE DESARROLLO MUNICIPAL</t>
  </si>
  <si>
    <t>PRIMER TRIMESTRE</t>
  </si>
  <si>
    <t>NOMBRE DEL ENTE FISCALIZABLE MUNICIPIO DE XALTOCAN TLAXCALA.</t>
  </si>
  <si>
    <t>1/3</t>
  </si>
  <si>
    <t>2/3</t>
  </si>
  <si>
    <t>3/3</t>
  </si>
  <si>
    <t>VOLUMEN TRIMESTRAL DE LA CUENTA PÚBLICA EJERCICIO FISCAL: PRIMER TRIMESTRE</t>
  </si>
  <si>
    <t>21480 KB</t>
  </si>
  <si>
    <t>5833 KB</t>
  </si>
  <si>
    <t>1791 KB</t>
  </si>
  <si>
    <t>8307 KB</t>
  </si>
  <si>
    <t>203232 KB</t>
  </si>
  <si>
    <t>153097 KB</t>
  </si>
  <si>
    <t>175666 KB</t>
  </si>
  <si>
    <t>21310 KB</t>
  </si>
  <si>
    <t>5801 KB</t>
  </si>
  <si>
    <t>1781 KB</t>
  </si>
  <si>
    <t>8194 KB</t>
  </si>
  <si>
    <t>120304 KB</t>
  </si>
  <si>
    <t>178502 KB</t>
  </si>
  <si>
    <t>181755 KB</t>
  </si>
  <si>
    <t>21452 KB</t>
  </si>
  <si>
    <t>5828 KB</t>
  </si>
  <si>
    <t>1792 KB</t>
  </si>
  <si>
    <t>8263 KB</t>
  </si>
  <si>
    <t>127073 KB</t>
  </si>
  <si>
    <t>165149 KB</t>
  </si>
  <si>
    <t>194240 KB</t>
  </si>
  <si>
    <t>15780 KB</t>
  </si>
  <si>
    <t>11376 KB</t>
  </si>
  <si>
    <t>76336 KB</t>
  </si>
  <si>
    <t>14580 KB</t>
  </si>
  <si>
    <t>12147 KB</t>
  </si>
  <si>
    <t>25446 KB</t>
  </si>
  <si>
    <t>18158 KB</t>
  </si>
  <si>
    <t>3540 KB</t>
  </si>
  <si>
    <t>21582 KB</t>
  </si>
  <si>
    <t>2649 KB</t>
  </si>
  <si>
    <t>8293 KB</t>
  </si>
  <si>
    <t>10710 KB</t>
  </si>
  <si>
    <t>10760 KB</t>
  </si>
  <si>
    <t>1206 KB</t>
  </si>
  <si>
    <t>INFORMACIÓN FINANCIERA LDF</t>
  </si>
  <si>
    <t>CP-T-005</t>
  </si>
  <si>
    <t>INTEGRACIÓN DOCUMENTAL DE LAS CUENTAS PÚBLICAS</t>
  </si>
  <si>
    <t>Número de Recopilador</t>
  </si>
  <si>
    <t>Título del Recopilador</t>
  </si>
  <si>
    <t>Subtítulo del Recopilador</t>
  </si>
  <si>
    <t>Documental</t>
  </si>
  <si>
    <t>Electrónico</t>
  </si>
  <si>
    <t>/ Contenido</t>
  </si>
  <si>
    <t>Folio inicial</t>
  </si>
  <si>
    <t>Folio Final</t>
  </si>
  <si>
    <t>Tamaño del Archivo</t>
  </si>
  <si>
    <t>1 de “n”</t>
  </si>
  <si>
    <t>A). Información General</t>
  </si>
  <si>
    <r>
      <t>I. Información contable</t>
    </r>
    <r>
      <rPr>
        <sz val="9"/>
        <color theme="1"/>
        <rFont val="Tahoma"/>
        <family val="2"/>
      </rPr>
      <t>, que genera el Sistema de Contabilidad Gubernamental:</t>
    </r>
  </si>
  <si>
    <r>
      <t>a)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Estado de actividades;</t>
    </r>
  </si>
  <si>
    <r>
      <t>b)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Estado de situación financiera;</t>
    </r>
  </si>
  <si>
    <r>
      <t>c)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Estado de variación en la hacienda pública;</t>
    </r>
  </si>
  <si>
    <r>
      <t>d)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Estado de cambios en la situación financiera;</t>
    </r>
  </si>
  <si>
    <r>
      <t>e)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Estado de flujos de efectivo;</t>
    </r>
  </si>
  <si>
    <r>
      <t>f)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Informes sobre pasivos contingentes;</t>
    </r>
  </si>
  <si>
    <r>
      <t>g)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Notas a los estados financieros;</t>
    </r>
  </si>
  <si>
    <r>
      <t>h)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Estado analítico del activo;</t>
    </r>
  </si>
  <si>
    <r>
      <t>i)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Tahoma"/>
        <family val="2"/>
      </rPr>
      <t>Estado analítico de la deuda, del cual se derivarán las siguientes clasificaciones:</t>
    </r>
  </si>
  <si>
    <t>1). Corto y largo plazo;</t>
  </si>
  <si>
    <t xml:space="preserve">2). Fuentes de     </t>
  </si>
  <si>
    <t xml:space="preserve">     financiamiento;</t>
  </si>
  <si>
    <r>
      <t>j)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Tahoma"/>
        <family val="2"/>
      </rPr>
      <t>Endeudamiento neto, financiamiento menos amortización, e</t>
    </r>
  </si>
  <si>
    <r>
      <t>k)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Intereses de la deuda.</t>
    </r>
  </si>
  <si>
    <t>(…numeración continua de recopiladores)</t>
  </si>
  <si>
    <r>
      <t>II. Información</t>
    </r>
    <r>
      <rPr>
        <sz val="9"/>
        <color theme="1"/>
        <rFont val="Tahoma"/>
        <family val="2"/>
      </rPr>
      <t xml:space="preserve"> </t>
    </r>
    <r>
      <rPr>
        <b/>
        <sz val="9"/>
        <color theme="1"/>
        <rFont val="Tahoma"/>
        <family val="2"/>
      </rPr>
      <t>presupuestaria</t>
    </r>
    <r>
      <rPr>
        <sz val="9"/>
        <color theme="1"/>
        <rFont val="Tahoma"/>
        <family val="2"/>
      </rPr>
      <t>, que genera el Sistema de Contabilidad Gubernamental:</t>
    </r>
  </si>
  <si>
    <r>
      <t>a)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Estado analítico de ingresos, del que se derivará la presentación en clasificación económica por fuente de financiamiento y concepto, incluyendo los ingresos excedentes generados;</t>
    </r>
  </si>
  <si>
    <r>
      <t>b)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Estado analítico del ejercicio del presupuesto de egresos del que se derivarán las clasificaciones siguientes:</t>
    </r>
  </si>
  <si>
    <t>1. Administrativa;</t>
  </si>
  <si>
    <t>2. Económica;</t>
  </si>
  <si>
    <t>3. Por objeto del gasto, y</t>
  </si>
  <si>
    <t>4. Funcional.</t>
  </si>
  <si>
    <r>
      <t>c)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Endeudamiento neto, financiamiento menos amortización, del que derivará la clasificación por su origen en interno y externo;</t>
    </r>
  </si>
  <si>
    <r>
      <t>d)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Intereses de la deuda, e</t>
    </r>
  </si>
  <si>
    <r>
      <t>e)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Un flujo de fondos que resuma todas las operaciones;</t>
    </r>
  </si>
  <si>
    <r>
      <t>III. Información</t>
    </r>
    <r>
      <rPr>
        <sz val="9"/>
        <color theme="1"/>
        <rFont val="Tahoma"/>
        <family val="2"/>
      </rPr>
      <t xml:space="preserve"> </t>
    </r>
    <r>
      <rPr>
        <b/>
        <sz val="9"/>
        <color theme="1"/>
        <rFont val="Tahoma"/>
        <family val="2"/>
      </rPr>
      <t>programática</t>
    </r>
    <r>
      <rPr>
        <sz val="9"/>
        <color theme="1"/>
        <rFont val="Tahoma"/>
        <family val="2"/>
      </rPr>
      <t>, que genera el Sistema de Contabilidad Gubernamental:</t>
    </r>
  </si>
  <si>
    <r>
      <t>a)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Gasto por categoría programática;</t>
    </r>
  </si>
  <si>
    <r>
      <t>b)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Programas y proyectos de inversión, e</t>
    </r>
  </si>
  <si>
    <r>
      <t>c)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Indicadores de resultados.</t>
    </r>
  </si>
  <si>
    <r>
      <t xml:space="preserve">IV. Información financiera </t>
    </r>
    <r>
      <rPr>
        <sz val="9"/>
        <color theme="1"/>
        <rFont val="Tahoma"/>
        <family val="2"/>
      </rPr>
      <t>de conformidad con los formatos establecidos en la Ley de Disciplina Financiera de las Entidades Federativas y los Municipios,</t>
    </r>
    <r>
      <rPr>
        <b/>
        <sz val="9"/>
        <color theme="1"/>
        <rFont val="Tahoma"/>
        <family val="2"/>
      </rPr>
      <t xml:space="preserve"> </t>
    </r>
    <r>
      <rPr>
        <sz val="9"/>
        <color theme="1"/>
        <rFont val="Tahoma"/>
        <family val="2"/>
      </rPr>
      <t>que genera el Sistema de Contabilidad Gubernamental</t>
    </r>
  </si>
  <si>
    <t>F-1 Estado de Situación Financiera Detallado - LDF</t>
  </si>
  <si>
    <t xml:space="preserve">F-2 Informe Analítico de la Deuda Pública y Otros Pasivos - LDF  </t>
  </si>
  <si>
    <t>F-3 Informe Analítico de Obligaciones Diferentes de Financiamientos - LDF</t>
  </si>
  <si>
    <t>F-4 Balance Presupuestario - LDF</t>
  </si>
  <si>
    <t>F-5 Estado Analítico de Ingresos Detallado – LDF</t>
  </si>
  <si>
    <t>F-6 a) Estado Analítico del Ejercicio del Presupuesto de Egresos Detallado - LDF (Clasificación por Objeto del Gasto)</t>
  </si>
  <si>
    <t>F-6 b) Estado Analítico del Ejercicio del Presupuesto de Egresos Detallado - LDF (Clasificación Administrativa)</t>
  </si>
  <si>
    <t>F-6 c) Estado Analítico del Ejercicio del Presupuesto de Egresos Detallado - LDF (Clasificación Funcional)</t>
  </si>
  <si>
    <t xml:space="preserve">F-6 d) Estado Analítico del Ejercicio del Presupuesto de Egresos  Detallado - LDF (Clasificación de Servicios Personales por Categoría) </t>
  </si>
  <si>
    <t>F-7 Proyecciones y Resultados de Ingresos y Egresos - LDF</t>
  </si>
  <si>
    <t>F-7 a) Proyecciones de Ingresos - LDF</t>
  </si>
  <si>
    <t>F-7 b) Proyecciones de Egresos - LDF</t>
  </si>
  <si>
    <t>F-7 c) Resultados de Ingresos - LDF</t>
  </si>
  <si>
    <t>F-7 d) Resultados de Egresos - LDF</t>
  </si>
  <si>
    <t>F-8) Informe sobre Estudios Actuariales – LDF</t>
  </si>
  <si>
    <t xml:space="preserve">       </t>
  </si>
  <si>
    <r>
      <t>V. Información complementaria</t>
    </r>
    <r>
      <rPr>
        <sz val="9"/>
        <color theme="1"/>
        <rFont val="Tahoma"/>
        <family val="2"/>
      </rPr>
      <t xml:space="preserve"> que genera el Sistema de Contabilidad Gubernamental, otro sistema, plataforma, o archivo de control:</t>
    </r>
  </si>
  <si>
    <t>1/3 A 3/3</t>
  </si>
  <si>
    <t xml:space="preserve">   (Documental y en archivo Excel, sin contraseña)</t>
  </si>
  <si>
    <t xml:space="preserve">   (Archivos PDF y Excel, sin contraseña)</t>
  </si>
  <si>
    <r>
      <t>d)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 xml:space="preserve">Archivos XML de todas las operaciones fiscales (compras, nóminas, gastos, etc.) </t>
    </r>
  </si>
  <si>
    <r>
      <t xml:space="preserve"> </t>
    </r>
    <r>
      <rPr>
        <i/>
        <sz val="9"/>
        <color theme="1"/>
        <rFont val="Tahoma"/>
        <family val="2"/>
      </rPr>
      <t>(Documental y en archivo Excel, sin contraseña)</t>
    </r>
  </si>
  <si>
    <t>(Documental y en archivo Excel, sin contraseña)</t>
  </si>
  <si>
    <r>
      <t>l)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Tahoma"/>
        <family val="2"/>
      </rPr>
      <t>En el caso de Municipios, deberán presentar reportes de cobro por derechos de agua potable, predial y registro civil;</t>
    </r>
  </si>
  <si>
    <r>
      <t>m)</t>
    </r>
    <r>
      <rPr>
        <sz val="7"/>
        <color theme="1"/>
        <rFont val="Times New Roman"/>
        <family val="1"/>
      </rPr>
      <t xml:space="preserve">           </t>
    </r>
    <r>
      <rPr>
        <sz val="9"/>
        <color theme="1"/>
        <rFont val="Tahoma"/>
        <family val="2"/>
      </rPr>
      <t>Reporte de ingresos propios por concepto específico que son recaudados por los entes fiscalizables y que son transferidos a la Secretaría de Finanzas que les son devueltos como participaciones de acuerdo a los convenios celebrados, e</t>
    </r>
  </si>
  <si>
    <r>
      <t>n)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Reporte específico de Fideicomisos, Fondos de Contingencia, Mandatos y Contratos Análogos que incluyan ingresos, rendimientos financieros, egresos y estados de cuenta bancarios.</t>
    </r>
  </si>
  <si>
    <t>B). Información Adicional</t>
  </si>
  <si>
    <r>
      <t xml:space="preserve">La primera cuenta pública que se presente en el año, deberá contener la </t>
    </r>
    <r>
      <rPr>
        <b/>
        <sz val="9"/>
        <color theme="1"/>
        <rFont val="Tahoma"/>
        <family val="2"/>
      </rPr>
      <t>información adicional</t>
    </r>
    <r>
      <rPr>
        <sz val="9"/>
        <color theme="1"/>
        <rFont val="Tahoma"/>
        <family val="2"/>
      </rPr>
      <t>:</t>
    </r>
  </si>
  <si>
    <t>1/2 A 2/2</t>
  </si>
  <si>
    <r>
      <t xml:space="preserve">   </t>
    </r>
    <r>
      <rPr>
        <sz val="8"/>
        <color theme="1"/>
        <rFont val="Tahoma"/>
        <family val="2"/>
      </rPr>
      <t>I.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 xml:space="preserve">Pronóstico de ingresos calendarizado del ejercicio de que se trate; </t>
    </r>
  </si>
  <si>
    <t>Kb</t>
  </si>
  <si>
    <t>I Bis. Presupuesto anual de egresos;</t>
  </si>
  <si>
    <t xml:space="preserve">   (Documental y en archivo Excel, sin contraseña)    </t>
  </si>
  <si>
    <r>
      <t xml:space="preserve">  </t>
    </r>
    <r>
      <rPr>
        <sz val="8"/>
        <color theme="1"/>
        <rFont val="Tahoma"/>
        <family val="2"/>
      </rPr>
      <t>II.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Calendarización para la ministración de los recursos durante el ejercicio de que se trate;</t>
    </r>
  </si>
  <si>
    <r>
      <t>III.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Presupuesto basado en Resultados (PbR) con la Metodología del Marco Lógico (MML) y la Matriz de Indicadores para Resultados (MIR), y calendarizado para el ejercicio de que se trate;</t>
    </r>
  </si>
  <si>
    <r>
      <t xml:space="preserve"> </t>
    </r>
    <r>
      <rPr>
        <sz val="8"/>
        <color theme="1"/>
        <rFont val="Tahoma"/>
        <family val="2"/>
      </rPr>
      <t>IV.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Organigrama general y por unidad administrativa, con nombre y puesto del servidor público;</t>
    </r>
  </si>
  <si>
    <r>
      <t xml:space="preserve">  </t>
    </r>
    <r>
      <rPr>
        <sz val="8"/>
        <color theme="1"/>
        <rFont val="Tahoma"/>
        <family val="2"/>
      </rPr>
      <t>V.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Plantilla de personal y tabulador de sueldos, que contenga nombre, Registro Federal de Contribuyentes (RFC), puesto, nivel o categoría;</t>
    </r>
  </si>
  <si>
    <t xml:space="preserve">   (Documental y en archivo Excel, sin contraseña)   </t>
  </si>
  <si>
    <r>
      <t xml:space="preserve"> </t>
    </r>
    <r>
      <rPr>
        <sz val="8"/>
        <color theme="1"/>
        <rFont val="Tahoma"/>
        <family val="2"/>
      </rPr>
      <t>VI.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Manual de Organización;</t>
    </r>
  </si>
  <si>
    <r>
      <t>VII.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Programa operativo anual;</t>
    </r>
  </si>
  <si>
    <r>
      <t>VIII.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Padrón de proveedores de bienes o servicios y Padrón de contratistas, de acuerdo al formato;</t>
    </r>
  </si>
  <si>
    <r>
      <t xml:space="preserve"> </t>
    </r>
    <r>
      <rPr>
        <sz val="8"/>
        <color theme="1"/>
        <rFont val="Tahoma"/>
        <family val="2"/>
      </rPr>
      <t>IX.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Catálogo de precios unitarios;</t>
    </r>
  </si>
  <si>
    <t xml:space="preserve">   (Documental y en archivo Excel, sin  contraseña)   </t>
  </si>
  <si>
    <r>
      <t xml:space="preserve">  </t>
    </r>
    <r>
      <rPr>
        <sz val="8"/>
        <color theme="1"/>
        <rFont val="Tahoma"/>
        <family val="2"/>
      </rPr>
      <t>X.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Padrón de beneficiarios de programas sociales;</t>
    </r>
  </si>
  <si>
    <t xml:space="preserve">(Documental y en archivo Excel, sin contraseña)   </t>
  </si>
  <si>
    <r>
      <t xml:space="preserve"> </t>
    </r>
    <r>
      <rPr>
        <sz val="8"/>
        <color theme="1"/>
        <rFont val="Tahoma"/>
        <family val="2"/>
      </rPr>
      <t>XI.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Programa o priorización de obras y acciones;</t>
    </r>
  </si>
  <si>
    <t xml:space="preserve">(Documental y en archivo Excel, sin contraseña)    </t>
  </si>
  <si>
    <r>
      <t>XII.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Actas de constitución del Comité de obras y de adquisiciones y servicios, en su caso, Acta de Consejo de Desarrollo Municipal, y</t>
    </r>
  </si>
  <si>
    <r>
      <t>XIII.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Tahoma"/>
        <family val="2"/>
      </rPr>
      <t>Actas de sesión de los Comités de obras y de adquisiciones y servicios.</t>
    </r>
  </si>
  <si>
    <t>La información anterior, deberá estar autorizada por el Cabildo u Órgano de Gobierno según corresponda.</t>
  </si>
  <si>
    <t>(…con este punto cierra el último número de recopiladores)</t>
  </si>
  <si>
    <t>C). Plan de Desarrollo</t>
  </si>
  <si>
    <t>El Plan Estatal de Desarrollo y el Plan de Desarrollo Municipal, mismos que se remitirán al OFS dentro de los plazos que se establezcan en la normatividad aplicable.</t>
  </si>
  <si>
    <t>1 de “n” medios de almacenamiento</t>
  </si>
  <si>
    <t>D). Archivos del SCG</t>
  </si>
  <si>
    <t>Respaldo electrónicos del Sistema de Contabilidad Gubernamental y Otros</t>
  </si>
  <si>
    <t>Tamaño Kb, Mb,Gb</t>
  </si>
  <si>
    <t>TOTAL</t>
  </si>
  <si>
    <t>RESUMEN</t>
  </si>
  <si>
    <t>COMENTARIOS</t>
  </si>
  <si>
    <t>USB</t>
  </si>
  <si>
    <t>relaciones analiticas de deudores y acreedores</t>
  </si>
  <si>
    <t>presupuesto inicial</t>
  </si>
  <si>
    <t>auxiliar de mayor</t>
  </si>
  <si>
    <t>diario</t>
  </si>
  <si>
    <t>..</t>
  </si>
  <si>
    <t>saldos de fichas por cobrar y pagar</t>
  </si>
  <si>
    <t>El estado analítico del ejercicio del presupuesto de egresos deberá identificar los montos y adecuaciones presupuestarias y subejercicios por ramo y programa;</t>
  </si>
  <si>
    <t xml:space="preserve"> </t>
  </si>
  <si>
    <t>KB</t>
  </si>
  <si>
    <t>Notas de Memoria</t>
  </si>
  <si>
    <t>Notas a los estados Financieros</t>
  </si>
  <si>
    <t>Notas de Gestión Administrativa</t>
  </si>
  <si>
    <r>
      <t>a)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Balanza de comprobación;</t>
    </r>
  </si>
  <si>
    <r>
      <t>b)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Auxiliares contables;</t>
    </r>
  </si>
  <si>
    <r>
      <t>c)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Contratos de cuenta bancaria, estados de cuenta bancaria y conciliaciones bancarias;</t>
    </r>
  </si>
  <si>
    <r>
      <t>e)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Concentrado de nóminas de acuerdo a lo que determine el Órgano de Fiscalización Superior;</t>
    </r>
  </si>
  <si>
    <r>
      <t>f)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Estado presupuestario de ingresos desagregado por concepto y de egresos desagregado por partida, del periodo y acumulados;</t>
    </r>
  </si>
  <si>
    <r>
      <t>g)</t>
    </r>
    <r>
      <rPr>
        <i/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Acumulados de obra;</t>
    </r>
    <r>
      <rPr>
        <i/>
        <sz val="9"/>
        <color theme="1"/>
        <rFont val="Tahoma"/>
        <family val="2"/>
      </rPr>
      <t xml:space="preserve"> </t>
    </r>
  </si>
  <si>
    <r>
      <t>i)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Tahoma"/>
        <family val="2"/>
      </rPr>
      <t>Reporte de avance físico-financiero del Programas;</t>
    </r>
  </si>
  <si>
    <r>
      <t>j)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Tahoma"/>
        <family val="2"/>
      </rPr>
      <t>Avance del Programa Operativo Anual;</t>
    </r>
  </si>
  <si>
    <r>
      <t>k)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Inventario de bienes muebles, inmuebles e intangibles, codificado, clasificado y cuantificado;</t>
    </r>
  </si>
  <si>
    <t>I. Información contable, que genera el Sistema de Contabilidad Gubernamental:</t>
  </si>
  <si>
    <t>II. Información presupuestaria, que genera el Sistema de Contabilidad Gubernamental:</t>
  </si>
  <si>
    <t>III. Información programática, que genera el Sistema de Contabilidad Gubernamental:</t>
  </si>
  <si>
    <t>IV. Información financiera de conformidad con los formatos establecidos en la Ley de Disciplina Financiera de las Entidades Federativas y los Municipios, que genera el Sistema de Contabilidad Gubernamental</t>
  </si>
  <si>
    <t>V. Información complementaria que genera el Sistema de Contabilidad Gubernamental, otro sistema, plataforma, o archivo de control:</t>
  </si>
  <si>
    <t>La primera cuenta pública que se presente en el año, deberá contener la información adicional:</t>
  </si>
  <si>
    <t>4</t>
  </si>
  <si>
    <t>13</t>
  </si>
  <si>
    <r>
      <t>h)</t>
    </r>
    <r>
      <rPr>
        <sz val="7"/>
        <color theme="1"/>
        <rFont val="Times New Roman"/>
        <family val="1"/>
      </rPr>
      <t xml:space="preserve"> </t>
    </r>
    <r>
      <rPr>
        <sz val="9"/>
        <color theme="1"/>
        <rFont val="Tahoma"/>
        <family val="2"/>
      </rPr>
      <t>Reportes trimestrales de obra y Reporte del Portal Aplicativo de la Secretaría de Hacienda;</t>
    </r>
  </si>
  <si>
    <t xml:space="preserve">VOLUMEN TRIMESTRAL DE LA CUENTA PÚBLICA EJERCICIO FISCAL: </t>
  </si>
  <si>
    <t>RESPALDOS DEL SISTEMA ENERO</t>
  </si>
  <si>
    <t>RESPALDOS DEL SISTEMA FEBRERO</t>
  </si>
  <si>
    <t>RESPALDOS DEL SISTEMA MARZO</t>
  </si>
  <si>
    <t>DÍGITAL</t>
  </si>
  <si>
    <t>I Bis. PRESUSPUESTO ANUAL DE EGRESOS</t>
  </si>
  <si>
    <t>I. Información contable, presupuestaria, programática, financiera, complementaria y adicional Julio</t>
  </si>
  <si>
    <t>I. Información contable, presupuestaria, programática, financiera, complementaria y adicional SEPTIEMBRE</t>
  </si>
  <si>
    <t>I. Información contable, presupuestaria, programática, financiera, complementaria y adicional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</si>
</sst>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_-* #,##0.0_-;\-* #,##0.0_-;_-* &quot;-&quot;??_-;_-@_-"/>
  </numFmts>
  <fonts count="15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.5"/>
      <color theme="1"/>
      <name val="Tahoma"/>
      <family val="2"/>
    </font>
    <font>
      <sz val="9"/>
      <color theme="1"/>
      <name val="Tahoma"/>
      <family val="2"/>
    </font>
    <font>
      <b/>
      <sz val="9"/>
      <color theme="1"/>
      <name val="Tahoma"/>
      <family val="2"/>
    </font>
    <font>
      <sz val="7"/>
      <color theme="1"/>
      <name val="Times New Roman"/>
      <family val="1"/>
    </font>
    <font>
      <sz val="7"/>
      <color theme="1"/>
      <name val="Tahoma"/>
      <family val="2"/>
    </font>
    <font>
      <i/>
      <sz val="9"/>
      <color theme="1"/>
      <name val="Tahoma"/>
      <family val="2"/>
    </font>
    <font>
      <sz val="8"/>
      <color theme="1"/>
      <name val="Tahoma"/>
      <family val="2"/>
    </font>
    <font>
      <i/>
      <sz val="7"/>
      <color theme="1"/>
      <name val="Times New Roman"/>
      <family val="1"/>
    </font>
    <font>
      <sz val="10.5"/>
      <color theme="1"/>
      <name val="Tahoma"/>
      <family val="2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ACB9CA"/>
        <bgColor indexed="64"/>
      </patternFill>
    </fill>
    <fill>
      <patternFill patternType="solid">
        <fgColor rgb="FFD5DCE4"/>
        <bgColor indexed="64"/>
      </patternFill>
    </fill>
  </fills>
  <borders count="5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27" applyNumberFormat="0" applyFill="0" applyAlignment="0" applyProtection="0"/>
    <xf numFmtId="0" fontId="2" fillId="2" borderId="0" applyNumberFormat="0" applyBorder="0" applyAlignment="0" applyProtection="0"/>
    <xf numFmtId="43" fontId="3" fillId="0" borderId="0" applyFont="0" applyFill="0" applyBorder="0" applyAlignment="0" applyProtection="0"/>
  </cellStyleXfs>
  <cellXfs count="3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9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0" xfId="0" applyBorder="1" applyAlignment="1"/>
    <xf numFmtId="0" fontId="0" fillId="0" borderId="0" xfId="0" applyBorder="1" applyAlignment="1"/>
    <xf numFmtId="0" fontId="0" fillId="0" borderId="10" xfId="0" applyBorder="1"/>
    <xf numFmtId="0" fontId="0" fillId="0" borderId="11" xfId="0" applyBorder="1" applyAlignment="1"/>
    <xf numFmtId="0" fontId="0" fillId="0" borderId="0" xfId="0" applyAlignment="1">
      <alignment horizontal="right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23" xfId="0" applyBorder="1" applyAlignment="1">
      <alignment horizontal="center" wrapText="1"/>
    </xf>
    <xf numFmtId="0" fontId="0" fillId="0" borderId="25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2" fillId="2" borderId="5" xfId="2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9" xfId="0" applyBorder="1" applyAlignment="1">
      <alignment vertical="center"/>
    </xf>
    <xf numFmtId="49" fontId="0" fillId="0" borderId="28" xfId="0" applyNumberFormat="1" applyBorder="1" applyAlignment="1">
      <alignment vertical="center"/>
    </xf>
    <xf numFmtId="16" fontId="0" fillId="0" borderId="29" xfId="0" applyNumberFormat="1" applyBorder="1" applyAlignment="1">
      <alignment vertical="center"/>
    </xf>
    <xf numFmtId="49" fontId="0" fillId="0" borderId="29" xfId="0" applyNumberFormat="1" applyBorder="1" applyAlignment="1">
      <alignment vertical="center"/>
    </xf>
    <xf numFmtId="43" fontId="0" fillId="0" borderId="0" xfId="0" applyNumberFormat="1"/>
    <xf numFmtId="0" fontId="0" fillId="0" borderId="9" xfId="3" applyNumberFormat="1" applyFont="1" applyBorder="1"/>
    <xf numFmtId="0" fontId="0" fillId="0" borderId="3" xfId="3" applyNumberFormat="1" applyFont="1" applyBorder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1" xfId="3" applyNumberFormat="1" applyFont="1" applyBorder="1"/>
    <xf numFmtId="0" fontId="0" fillId="0" borderId="31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32" xfId="0" applyBorder="1" applyAlignment="1">
      <alignment wrapText="1"/>
    </xf>
    <xf numFmtId="0" fontId="0" fillId="0" borderId="33" xfId="0" applyBorder="1" applyAlignment="1">
      <alignment wrapText="1"/>
    </xf>
    <xf numFmtId="0" fontId="0" fillId="0" borderId="34" xfId="0" applyBorder="1" applyAlignment="1">
      <alignment wrapText="1"/>
    </xf>
    <xf numFmtId="0" fontId="0" fillId="0" borderId="35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37" xfId="0" applyBorder="1" applyAlignment="1">
      <alignment wrapText="1"/>
    </xf>
    <xf numFmtId="0" fontId="0" fillId="0" borderId="0" xfId="0" applyFill="1" applyBorder="1"/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6" fillId="3" borderId="40" xfId="0" applyFont="1" applyFill="1" applyBorder="1" applyAlignment="1">
      <alignment horizontal="center" vertical="center" wrapText="1"/>
    </xf>
    <xf numFmtId="49" fontId="6" fillId="3" borderId="40" xfId="0" applyNumberFormat="1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0" fontId="6" fillId="4" borderId="40" xfId="0" applyFont="1" applyFill="1" applyBorder="1" applyAlignment="1">
      <alignment horizontal="center" vertical="center" wrapText="1"/>
    </xf>
    <xf numFmtId="0" fontId="7" fillId="4" borderId="40" xfId="0" applyFont="1" applyFill="1" applyBorder="1" applyAlignment="1">
      <alignment vertical="center" wrapText="1"/>
    </xf>
    <xf numFmtId="49" fontId="6" fillId="4" borderId="40" xfId="0" applyNumberFormat="1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justify" vertical="center" wrapText="1"/>
    </xf>
    <xf numFmtId="0" fontId="6" fillId="0" borderId="33" xfId="0" applyNumberFormat="1" applyFont="1" applyBorder="1" applyAlignment="1">
      <alignment horizontal="center" vertical="center" wrapText="1"/>
    </xf>
    <xf numFmtId="0" fontId="6" fillId="0" borderId="33" xfId="0" applyFont="1" applyBorder="1" applyAlignment="1">
      <alignment horizontal="left" vertical="center" wrapText="1" indent="1"/>
    </xf>
    <xf numFmtId="0" fontId="0" fillId="0" borderId="40" xfId="0" applyBorder="1" applyAlignment="1">
      <alignment vertical="top" wrapText="1"/>
    </xf>
    <xf numFmtId="49" fontId="6" fillId="0" borderId="39" xfId="0" applyNumberFormat="1" applyFont="1" applyBorder="1" applyAlignment="1">
      <alignment vertical="top"/>
    </xf>
    <xf numFmtId="49" fontId="6" fillId="0" borderId="40" xfId="0" applyNumberFormat="1" applyFont="1" applyBorder="1" applyAlignment="1">
      <alignment horizontal="center" vertical="center" wrapText="1"/>
    </xf>
    <xf numFmtId="0" fontId="9" fillId="4" borderId="39" xfId="0" applyFont="1" applyFill="1" applyBorder="1" applyAlignment="1">
      <alignment vertical="center" wrapText="1"/>
    </xf>
    <xf numFmtId="0" fontId="7" fillId="4" borderId="33" xfId="0" applyFont="1" applyFill="1" applyBorder="1" applyAlignment="1">
      <alignment vertical="center" wrapText="1"/>
    </xf>
    <xf numFmtId="49" fontId="6" fillId="4" borderId="33" xfId="0" applyNumberFormat="1" applyFont="1" applyFill="1" applyBorder="1" applyAlignment="1">
      <alignment horizontal="center" vertical="center" wrapText="1"/>
    </xf>
    <xf numFmtId="0" fontId="6" fillId="4" borderId="3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9" fillId="4" borderId="39" xfId="0" applyFont="1" applyFill="1" applyBorder="1" applyAlignment="1">
      <alignment horizontal="center" vertical="center" wrapText="1"/>
    </xf>
    <xf numFmtId="0" fontId="7" fillId="4" borderId="33" xfId="0" applyFont="1" applyFill="1" applyBorder="1" applyAlignment="1">
      <alignment horizontal="justify" vertical="center" wrapText="1"/>
    </xf>
    <xf numFmtId="0" fontId="9" fillId="4" borderId="39" xfId="0" applyFont="1" applyFill="1" applyBorder="1" applyAlignment="1">
      <alignment horizontal="justify" vertical="center" wrapText="1"/>
    </xf>
    <xf numFmtId="0" fontId="6" fillId="4" borderId="40" xfId="0" applyFont="1" applyFill="1" applyBorder="1" applyAlignment="1">
      <alignment horizontal="justify" vertical="center" wrapText="1"/>
    </xf>
    <xf numFmtId="0" fontId="6" fillId="4" borderId="33" xfId="0" applyFont="1" applyFill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49" fontId="6" fillId="0" borderId="39" xfId="0" applyNumberFormat="1" applyFont="1" applyBorder="1" applyAlignment="1">
      <alignment vertical="top" wrapText="1"/>
    </xf>
    <xf numFmtId="49" fontId="6" fillId="0" borderId="40" xfId="0" applyNumberFormat="1" applyFont="1" applyBorder="1" applyAlignment="1">
      <alignment horizontal="justify" vertical="center" wrapText="1"/>
    </xf>
    <xf numFmtId="49" fontId="6" fillId="4" borderId="40" xfId="0" applyNumberFormat="1" applyFont="1" applyFill="1" applyBorder="1" applyAlignment="1">
      <alignment horizontal="justify" vertical="center" wrapText="1"/>
    </xf>
    <xf numFmtId="0" fontId="8" fillId="0" borderId="33" xfId="0" applyFont="1" applyBorder="1" applyAlignment="1">
      <alignment horizontal="justify" vertical="center" wrapText="1"/>
    </xf>
    <xf numFmtId="49" fontId="6" fillId="0" borderId="38" xfId="0" applyNumberFormat="1" applyFont="1" applyBorder="1" applyAlignment="1">
      <alignment vertical="top" wrapText="1"/>
    </xf>
    <xf numFmtId="49" fontId="6" fillId="0" borderId="33" xfId="0" applyNumberFormat="1" applyFont="1" applyBorder="1" applyAlignment="1">
      <alignment horizontal="justify" vertical="center" wrapText="1"/>
    </xf>
    <xf numFmtId="0" fontId="10" fillId="0" borderId="33" xfId="0" applyFont="1" applyBorder="1" applyAlignment="1">
      <alignment horizontal="justify" vertical="center" wrapText="1"/>
    </xf>
    <xf numFmtId="49" fontId="6" fillId="0" borderId="41" xfId="0" applyNumberFormat="1" applyFont="1" applyBorder="1" applyAlignment="1">
      <alignment vertical="top" wrapText="1"/>
    </xf>
    <xf numFmtId="0" fontId="11" fillId="0" borderId="33" xfId="0" applyFont="1" applyBorder="1" applyAlignment="1">
      <alignment horizontal="justify" vertical="center" wrapText="1"/>
    </xf>
    <xf numFmtId="0" fontId="7" fillId="0" borderId="33" xfId="0" applyFont="1" applyBorder="1" applyAlignment="1">
      <alignment horizontal="justify" vertical="center" wrapText="1"/>
    </xf>
    <xf numFmtId="0" fontId="9" fillId="0" borderId="39" xfId="0" applyFont="1" applyBorder="1" applyAlignment="1">
      <alignment horizontal="justify" vertical="center" wrapText="1"/>
    </xf>
    <xf numFmtId="0" fontId="6" fillId="0" borderId="40" xfId="0" applyFont="1" applyBorder="1" applyAlignment="1">
      <alignment horizontal="justify" vertical="center" wrapText="1"/>
    </xf>
    <xf numFmtId="0" fontId="9" fillId="0" borderId="45" xfId="0" applyFont="1" applyBorder="1" applyAlignment="1">
      <alignment horizontal="justify" vertical="center" wrapText="1"/>
    </xf>
    <xf numFmtId="0" fontId="6" fillId="0" borderId="45" xfId="0" applyFont="1" applyBorder="1" applyAlignment="1">
      <alignment horizontal="justify" vertical="center" wrapText="1"/>
    </xf>
    <xf numFmtId="49" fontId="6" fillId="0" borderId="45" xfId="0" applyNumberFormat="1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49" fontId="6" fillId="0" borderId="45" xfId="0" applyNumberFormat="1" applyFont="1" applyBorder="1" applyAlignment="1">
      <alignment horizontal="justify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justify" vertical="center" wrapText="1"/>
    </xf>
    <xf numFmtId="0" fontId="6" fillId="0" borderId="39" xfId="0" applyFont="1" applyBorder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6" fillId="0" borderId="41" xfId="0" applyFont="1" applyBorder="1" applyAlignment="1">
      <alignment vertical="center" wrapText="1"/>
    </xf>
    <xf numFmtId="0" fontId="2" fillId="2" borderId="5" xfId="2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NumberFormat="1" applyFont="1" applyBorder="1" applyAlignment="1">
      <alignment horizontal="center" vertical="center" wrapText="1"/>
    </xf>
    <xf numFmtId="164" fontId="6" fillId="0" borderId="38" xfId="3" applyNumberFormat="1" applyFont="1" applyBorder="1" applyAlignment="1">
      <alignment horizontal="center" vertical="center"/>
    </xf>
    <xf numFmtId="164" fontId="6" fillId="0" borderId="41" xfId="3" applyNumberFormat="1" applyFont="1" applyBorder="1" applyAlignment="1">
      <alignment horizontal="center" vertical="center"/>
    </xf>
    <xf numFmtId="43" fontId="6" fillId="0" borderId="1" xfId="3" applyFont="1" applyBorder="1" applyAlignment="1">
      <alignment vertical="center" wrapText="1"/>
    </xf>
    <xf numFmtId="0" fontId="2" fillId="2" borderId="5" xfId="2" applyBorder="1" applyAlignment="1">
      <alignment horizontal="center" vertical="center" wrapText="1"/>
    </xf>
    <xf numFmtId="0" fontId="9" fillId="4" borderId="39" xfId="0" applyFont="1" applyFill="1" applyBorder="1" applyAlignment="1">
      <alignment horizontal="justify" vertical="center" wrapText="1"/>
    </xf>
    <xf numFmtId="0" fontId="6" fillId="4" borderId="39" xfId="0" applyFont="1" applyFill="1" applyBorder="1" applyAlignment="1">
      <alignment horizontal="center" vertical="center" wrapText="1"/>
    </xf>
    <xf numFmtId="43" fontId="6" fillId="0" borderId="39" xfId="3" applyFont="1" applyBorder="1" applyAlignment="1">
      <alignment horizontal="justify" vertical="center" wrapText="1"/>
    </xf>
    <xf numFmtId="0" fontId="6" fillId="0" borderId="39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6" fillId="3" borderId="0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43" fontId="6" fillId="0" borderId="0" xfId="3" applyFont="1" applyBorder="1" applyAlignment="1">
      <alignment vertical="center" wrapText="1"/>
    </xf>
    <xf numFmtId="0" fontId="6" fillId="4" borderId="0" xfId="0" applyFont="1" applyFill="1" applyBorder="1" applyAlignment="1">
      <alignment horizontal="justify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left" vertical="center" wrapText="1" indent="1"/>
    </xf>
    <xf numFmtId="0" fontId="7" fillId="0" borderId="1" xfId="0" applyFont="1" applyBorder="1" applyAlignment="1">
      <alignment vertical="center" wrapText="1"/>
    </xf>
    <xf numFmtId="164" fontId="0" fillId="0" borderId="3" xfId="3" applyNumberFormat="1" applyFont="1" applyBorder="1"/>
    <xf numFmtId="164" fontId="0" fillId="0" borderId="1" xfId="3" applyNumberFormat="1" applyFont="1" applyBorder="1"/>
    <xf numFmtId="164" fontId="0" fillId="0" borderId="3" xfId="3" applyNumberFormat="1" applyFont="1" applyBorder="1" applyAlignment="1">
      <alignment horizontal="right"/>
    </xf>
    <xf numFmtId="164" fontId="0" fillId="0" borderId="1" xfId="3" applyNumberFormat="1" applyFont="1" applyBorder="1" applyAlignment="1">
      <alignment horizontal="right"/>
    </xf>
    <xf numFmtId="164" fontId="6" fillId="0" borderId="1" xfId="3" applyNumberFormat="1" applyFont="1" applyBorder="1" applyAlignment="1">
      <alignment horizontal="right" vertical="center" wrapText="1"/>
    </xf>
    <xf numFmtId="0" fontId="0" fillId="0" borderId="48" xfId="0" applyBorder="1" applyAlignment="1">
      <alignment horizontal="center" wrapText="1"/>
    </xf>
    <xf numFmtId="0" fontId="0" fillId="0" borderId="50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49" xfId="0" applyBorder="1" applyAlignment="1">
      <alignment horizontal="center" wrapText="1"/>
    </xf>
    <xf numFmtId="0" fontId="0" fillId="0" borderId="36" xfId="0" applyBorder="1" applyAlignment="1">
      <alignment horizontal="center" wrapText="1"/>
    </xf>
    <xf numFmtId="164" fontId="0" fillId="0" borderId="1" xfId="3" applyNumberFormat="1" applyFont="1" applyBorder="1" applyAlignment="1">
      <alignment wrapText="1"/>
    </xf>
    <xf numFmtId="164" fontId="6" fillId="0" borderId="1" xfId="3" applyNumberFormat="1" applyFont="1" applyBorder="1" applyAlignment="1">
      <alignment horizontal="center" vertical="center" wrapText="1"/>
    </xf>
    <xf numFmtId="164" fontId="4" fillId="0" borderId="9" xfId="3" applyNumberFormat="1" applyFont="1" applyBorder="1"/>
    <xf numFmtId="164" fontId="0" fillId="0" borderId="9" xfId="3" applyNumberFormat="1" applyFont="1" applyBorder="1"/>
    <xf numFmtId="164" fontId="0" fillId="0" borderId="7" xfId="3" applyNumberFormat="1" applyFont="1" applyBorder="1"/>
    <xf numFmtId="164" fontId="0" fillId="0" borderId="3" xfId="3" applyNumberFormat="1" applyFont="1" applyBorder="1" applyAlignment="1">
      <alignment vertical="top" wrapText="1"/>
    </xf>
    <xf numFmtId="49" fontId="0" fillId="0" borderId="0" xfId="0" applyNumberFormat="1" applyFont="1"/>
    <xf numFmtId="0" fontId="0" fillId="0" borderId="1" xfId="0" applyNumberFormat="1" applyFont="1" applyBorder="1" applyAlignment="1">
      <alignment horizontal="center" vertical="top" wrapText="1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NumberFormat="1" applyFont="1" applyBorder="1" applyAlignment="1">
      <alignment horizontal="center" vertical="top" wrapText="1"/>
    </xf>
    <xf numFmtId="49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0" fontId="6" fillId="4" borderId="40" xfId="0" applyFont="1" applyFill="1" applyBorder="1" applyAlignment="1">
      <alignment vertical="center" wrapText="1"/>
    </xf>
    <xf numFmtId="0" fontId="0" fillId="0" borderId="40" xfId="0" applyFont="1" applyBorder="1" applyAlignment="1">
      <alignment vertical="top" wrapText="1"/>
    </xf>
    <xf numFmtId="0" fontId="6" fillId="4" borderId="33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 wrapText="1"/>
    </xf>
    <xf numFmtId="0" fontId="6" fillId="0" borderId="0" xfId="0" applyFont="1" applyAlignment="1">
      <alignment horizontal="center" vertical="center" wrapText="1"/>
    </xf>
    <xf numFmtId="0" fontId="0" fillId="0" borderId="46" xfId="0" applyBorder="1"/>
    <xf numFmtId="164" fontId="0" fillId="0" borderId="29" xfId="3" applyNumberFormat="1" applyFont="1" applyBorder="1"/>
    <xf numFmtId="164" fontId="0" fillId="0" borderId="32" xfId="3" applyNumberFormat="1" applyFont="1" applyBorder="1"/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9" fontId="6" fillId="0" borderId="0" xfId="0" applyNumberFormat="1" applyFont="1"/>
    <xf numFmtId="0" fontId="6" fillId="0" borderId="0" xfId="0" applyFont="1"/>
    <xf numFmtId="0" fontId="6" fillId="0" borderId="40" xfId="0" applyFont="1" applyBorder="1" applyAlignment="1">
      <alignment vertical="top" wrapText="1"/>
    </xf>
    <xf numFmtId="164" fontId="0" fillId="0" borderId="6" xfId="3" applyNumberFormat="1" applyFont="1" applyBorder="1" applyAlignment="1">
      <alignment horizontal="center" wrapText="1"/>
    </xf>
    <xf numFmtId="0" fontId="0" fillId="0" borderId="15" xfId="0" applyBorder="1"/>
    <xf numFmtId="0" fontId="0" fillId="0" borderId="52" xfId="0" applyBorder="1"/>
    <xf numFmtId="164" fontId="0" fillId="0" borderId="53" xfId="3" applyNumberFormat="1" applyFont="1" applyBorder="1"/>
    <xf numFmtId="0" fontId="0" fillId="0" borderId="54" xfId="0" applyBorder="1"/>
    <xf numFmtId="0" fontId="6" fillId="0" borderId="0" xfId="0" applyFont="1" applyAlignment="1">
      <alignment horizontal="center" vertical="center"/>
    </xf>
    <xf numFmtId="164" fontId="6" fillId="0" borderId="38" xfId="3" applyNumberFormat="1" applyFont="1" applyBorder="1" applyAlignment="1">
      <alignment vertical="center" wrapText="1"/>
    </xf>
    <xf numFmtId="164" fontId="6" fillId="0" borderId="41" xfId="3" applyNumberFormat="1" applyFont="1" applyBorder="1" applyAlignment="1">
      <alignment vertical="center" wrapText="1"/>
    </xf>
    <xf numFmtId="164" fontId="6" fillId="0" borderId="1" xfId="3" applyNumberFormat="1" applyFont="1" applyBorder="1" applyAlignment="1">
      <alignment horizontal="right" vertical="top" wrapText="1"/>
    </xf>
    <xf numFmtId="164" fontId="6" fillId="0" borderId="1" xfId="3" applyNumberFormat="1" applyFont="1" applyBorder="1" applyAlignment="1">
      <alignment horizontal="right" vertical="center"/>
    </xf>
    <xf numFmtId="164" fontId="6" fillId="0" borderId="0" xfId="3" applyNumberFormat="1" applyFont="1"/>
    <xf numFmtId="164" fontId="6" fillId="0" borderId="1" xfId="3" applyNumberFormat="1" applyFont="1" applyBorder="1"/>
    <xf numFmtId="0" fontId="6" fillId="0" borderId="33" xfId="0" applyNumberFormat="1" applyFont="1" applyBorder="1" applyAlignment="1">
      <alignment horizontal="left" vertical="center" wrapText="1" indent="1"/>
    </xf>
    <xf numFmtId="49" fontId="0" fillId="0" borderId="0" xfId="0" applyNumberFormat="1" applyFont="1" applyAlignment="1"/>
    <xf numFmtId="49" fontId="6" fillId="3" borderId="40" xfId="0" applyNumberFormat="1" applyFont="1" applyFill="1" applyBorder="1" applyAlignment="1">
      <alignment vertical="center" wrapText="1"/>
    </xf>
    <xf numFmtId="49" fontId="6" fillId="4" borderId="40" xfId="0" applyNumberFormat="1" applyFont="1" applyFill="1" applyBorder="1" applyAlignment="1">
      <alignment vertical="center" wrapText="1"/>
    </xf>
    <xf numFmtId="164" fontId="6" fillId="0" borderId="38" xfId="3" applyNumberFormat="1" applyFont="1" applyBorder="1" applyAlignment="1">
      <alignment vertical="center"/>
    </xf>
    <xf numFmtId="164" fontId="6" fillId="0" borderId="41" xfId="3" applyNumberFormat="1" applyFont="1" applyBorder="1" applyAlignment="1">
      <alignment vertical="center"/>
    </xf>
    <xf numFmtId="49" fontId="6" fillId="4" borderId="33" xfId="0" applyNumberFormat="1" applyFont="1" applyFill="1" applyBorder="1" applyAlignment="1">
      <alignment vertical="center" wrapText="1"/>
    </xf>
    <xf numFmtId="0" fontId="6" fillId="0" borderId="1" xfId="0" applyNumberFormat="1" applyFont="1" applyBorder="1" applyAlignment="1">
      <alignment vertical="center" wrapText="1"/>
    </xf>
    <xf numFmtId="49" fontId="6" fillId="0" borderId="1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vertical="center" wrapText="1"/>
    </xf>
    <xf numFmtId="49" fontId="0" fillId="0" borderId="1" xfId="0" applyNumberFormat="1" applyFont="1" applyBorder="1" applyAlignment="1">
      <alignment vertical="center"/>
    </xf>
    <xf numFmtId="49" fontId="6" fillId="0" borderId="40" xfId="0" applyNumberFormat="1" applyFont="1" applyBorder="1" applyAlignment="1">
      <alignment vertical="center" wrapText="1"/>
    </xf>
    <xf numFmtId="49" fontId="6" fillId="0" borderId="45" xfId="0" applyNumberFormat="1" applyFont="1" applyBorder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5" fontId="6" fillId="0" borderId="1" xfId="3" applyNumberFormat="1" applyFont="1" applyBorder="1" applyAlignment="1">
      <alignment horizontal="right" vertical="center" wrapText="1"/>
    </xf>
    <xf numFmtId="165" fontId="3" fillId="0" borderId="1" xfId="3" applyNumberFormat="1" applyFont="1" applyBorder="1" applyAlignment="1">
      <alignment horizontal="right" vertical="top" wrapText="1"/>
    </xf>
    <xf numFmtId="164" fontId="3" fillId="0" borderId="1" xfId="3" applyNumberFormat="1" applyFont="1" applyBorder="1" applyAlignment="1">
      <alignment horizontal="right" vertical="center"/>
    </xf>
    <xf numFmtId="164" fontId="3" fillId="0" borderId="0" xfId="3" applyNumberFormat="1" applyFont="1"/>
    <xf numFmtId="164" fontId="3" fillId="0" borderId="1" xfId="3" applyNumberFormat="1" applyFont="1" applyBorder="1" applyAlignment="1">
      <alignment horizontal="right" vertical="top" wrapText="1"/>
    </xf>
    <xf numFmtId="164" fontId="7" fillId="0" borderId="1" xfId="3" applyNumberFormat="1" applyFont="1" applyBorder="1" applyAlignment="1">
      <alignment horizontal="right" vertical="center" wrapText="1"/>
    </xf>
    <xf numFmtId="164" fontId="7" fillId="0" borderId="39" xfId="3" applyNumberFormat="1" applyFont="1" applyBorder="1" applyAlignment="1">
      <alignment vertical="center" wrapText="1"/>
    </xf>
    <xf numFmtId="165" fontId="4" fillId="0" borderId="0" xfId="3" applyNumberFormat="1" applyFont="1" applyBorder="1" applyAlignment="1">
      <alignment horizontal="right" vertical="top" wrapText="1"/>
    </xf>
    <xf numFmtId="164" fontId="4" fillId="0" borderId="1" xfId="3" applyNumberFormat="1" applyFont="1" applyBorder="1" applyAlignment="1">
      <alignment horizontal="right" vertical="center" wrapText="1"/>
    </xf>
    <xf numFmtId="164" fontId="7" fillId="0" borderId="40" xfId="0" applyNumberFormat="1" applyFont="1" applyBorder="1" applyAlignment="1">
      <alignment horizontal="justify" vertical="center" wrapText="1"/>
    </xf>
    <xf numFmtId="164" fontId="3" fillId="0" borderId="9" xfId="3" applyNumberFormat="1" applyFont="1" applyBorder="1"/>
    <xf numFmtId="164" fontId="3" fillId="0" borderId="4" xfId="3" applyNumberFormat="1" applyFont="1" applyBorder="1" applyAlignment="1">
      <alignment vertical="top" wrapText="1"/>
    </xf>
    <xf numFmtId="164" fontId="7" fillId="0" borderId="0" xfId="3" applyNumberFormat="1" applyFont="1" applyBorder="1" applyAlignment="1">
      <alignment horizontal="center" vertical="top" wrapText="1"/>
    </xf>
    <xf numFmtId="164" fontId="4" fillId="0" borderId="0" xfId="3" applyNumberFormat="1" applyFont="1" applyBorder="1" applyAlignment="1">
      <alignment horizontal="center" vertical="top" wrapText="1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6" xfId="0" applyBorder="1" applyAlignment="1">
      <alignment horizontal="center" vertical="center" wrapText="1"/>
    </xf>
    <xf numFmtId="0" fontId="2" fillId="2" borderId="5" xfId="2" applyBorder="1" applyAlignment="1">
      <alignment horizontal="center" vertical="center" wrapText="1"/>
    </xf>
    <xf numFmtId="0" fontId="0" fillId="0" borderId="0" xfId="0" applyAlignment="1"/>
    <xf numFmtId="0" fontId="4" fillId="0" borderId="0" xfId="0" applyFont="1" applyAlignment="1"/>
    <xf numFmtId="49" fontId="13" fillId="0" borderId="0" xfId="0" applyNumberFormat="1" applyFont="1" applyAlignment="1">
      <alignment vertical="center" wrapText="1"/>
    </xf>
    <xf numFmtId="0" fontId="0" fillId="0" borderId="8" xfId="0" applyBorder="1" applyAlignment="1">
      <alignment horizontal="center" wrapText="1"/>
    </xf>
    <xf numFmtId="0" fontId="0" fillId="0" borderId="25" xfId="0" applyBorder="1"/>
    <xf numFmtId="0" fontId="14" fillId="0" borderId="0" xfId="0" applyFont="1"/>
    <xf numFmtId="43" fontId="0" fillId="0" borderId="12" xfId="3" applyFont="1" applyBorder="1" applyAlignment="1">
      <alignment horizontal="center" wrapText="1"/>
    </xf>
    <xf numFmtId="43" fontId="0" fillId="0" borderId="32" xfId="3" applyFont="1" applyBorder="1" applyAlignment="1">
      <alignment wrapText="1"/>
    </xf>
    <xf numFmtId="43" fontId="0" fillId="0" borderId="34" xfId="3" applyFont="1" applyBorder="1" applyAlignment="1">
      <alignment wrapText="1"/>
    </xf>
    <xf numFmtId="43" fontId="0" fillId="0" borderId="36" xfId="3" applyFont="1" applyBorder="1" applyAlignment="1">
      <alignment wrapText="1"/>
    </xf>
    <xf numFmtId="43" fontId="0" fillId="0" borderId="1" xfId="3" applyFont="1" applyBorder="1" applyAlignment="1">
      <alignment horizontal="center" wrapText="1"/>
    </xf>
    <xf numFmtId="43" fontId="0" fillId="0" borderId="6" xfId="3" applyFont="1" applyBorder="1" applyAlignment="1">
      <alignment horizontal="center" wrapText="1"/>
    </xf>
    <xf numFmtId="164" fontId="0" fillId="0" borderId="0" xfId="0" applyNumberFormat="1"/>
    <xf numFmtId="164" fontId="7" fillId="0" borderId="40" xfId="0" applyNumberFormat="1" applyFont="1" applyBorder="1" applyAlignment="1">
      <alignment horizontal="right" vertical="center" wrapText="1"/>
    </xf>
    <xf numFmtId="0" fontId="7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7" xfId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8" xfId="2" applyBorder="1" applyAlignment="1">
      <alignment horizontal="center" vertical="center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2" borderId="8" xfId="2" applyBorder="1" applyAlignment="1">
      <alignment horizontal="center" vertical="center" wrapText="1"/>
    </xf>
    <xf numFmtId="0" fontId="2" fillId="2" borderId="5" xfId="2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3" fontId="0" fillId="0" borderId="31" xfId="3" applyFont="1" applyBorder="1" applyAlignment="1">
      <alignment horizontal="center" wrapText="1"/>
    </xf>
    <xf numFmtId="43" fontId="0" fillId="0" borderId="32" xfId="3" applyFont="1" applyBorder="1" applyAlignment="1">
      <alignment horizontal="center" wrapText="1"/>
    </xf>
    <xf numFmtId="0" fontId="0" fillId="0" borderId="29" xfId="0" applyBorder="1" applyAlignment="1">
      <alignment horizontal="center" vertical="center" wrapText="1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horizontal="center"/>
    </xf>
    <xf numFmtId="164" fontId="0" fillId="0" borderId="1" xfId="3" applyNumberFormat="1" applyFont="1" applyBorder="1" applyAlignment="1">
      <alignment horizontal="right" vertical="center" wrapText="1"/>
    </xf>
    <xf numFmtId="164" fontId="0" fillId="0" borderId="12" xfId="3" applyNumberFormat="1" applyFont="1" applyBorder="1" applyAlignment="1">
      <alignment horizontal="right" vertical="center" wrapText="1"/>
    </xf>
    <xf numFmtId="164" fontId="0" fillId="0" borderId="1" xfId="3" applyNumberFormat="1" applyFont="1" applyBorder="1" applyAlignment="1">
      <alignment horizontal="left" vertical="center" wrapText="1"/>
    </xf>
    <xf numFmtId="164" fontId="0" fillId="0" borderId="12" xfId="3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2" fillId="2" borderId="8" xfId="2" applyNumberFormat="1" applyBorder="1" applyAlignment="1">
      <alignment horizontal="center" vertical="center"/>
    </xf>
    <xf numFmtId="164" fontId="0" fillId="0" borderId="1" xfId="3" applyNumberFormat="1" applyFont="1" applyBorder="1" applyAlignment="1">
      <alignment horizontal="center" vertical="center" wrapText="1"/>
    </xf>
    <xf numFmtId="164" fontId="0" fillId="0" borderId="6" xfId="3" applyNumberFormat="1" applyFont="1" applyBorder="1" applyAlignment="1">
      <alignment horizontal="center" vertical="center" wrapText="1"/>
    </xf>
    <xf numFmtId="164" fontId="0" fillId="0" borderId="1" xfId="3" applyNumberFormat="1" applyFont="1" applyBorder="1" applyAlignment="1">
      <alignment horizontal="center" wrapText="1"/>
    </xf>
    <xf numFmtId="164" fontId="0" fillId="0" borderId="6" xfId="3" applyNumberFormat="1" applyFont="1" applyBorder="1" applyAlignment="1">
      <alignment horizontal="center" wrapText="1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6" xfId="3" applyNumberFormat="1" applyFont="1" applyBorder="1" applyAlignment="1">
      <alignment horizontal="left" vertical="center" wrapText="1"/>
    </xf>
    <xf numFmtId="0" fontId="0" fillId="0" borderId="48" xfId="0" applyBorder="1" applyAlignment="1">
      <alignment horizontal="center" wrapText="1"/>
    </xf>
    <xf numFmtId="0" fontId="0" fillId="0" borderId="51" xfId="0" applyBorder="1" applyAlignment="1">
      <alignment horizontal="center" wrapText="1"/>
    </xf>
    <xf numFmtId="0" fontId="0" fillId="0" borderId="0" xfId="0" applyAlignment="1">
      <alignment horizontal="right"/>
    </xf>
    <xf numFmtId="0" fontId="4" fillId="0" borderId="0" xfId="0" applyFont="1" applyAlignment="1">
      <alignment horizontal="center"/>
    </xf>
    <xf numFmtId="0" fontId="9" fillId="4" borderId="38" xfId="0" applyFont="1" applyFill="1" applyBorder="1" applyAlignment="1">
      <alignment horizontal="justify" vertical="center" wrapText="1"/>
    </xf>
    <xf numFmtId="0" fontId="9" fillId="4" borderId="39" xfId="0" applyFont="1" applyFill="1" applyBorder="1" applyAlignment="1">
      <alignment horizontal="justify" vertical="center" wrapText="1"/>
    </xf>
    <xf numFmtId="0" fontId="6" fillId="4" borderId="38" xfId="0" applyFont="1" applyFill="1" applyBorder="1" applyAlignment="1">
      <alignment horizontal="justify" vertical="center" wrapText="1"/>
    </xf>
    <xf numFmtId="0" fontId="6" fillId="4" borderId="39" xfId="0" applyFont="1" applyFill="1" applyBorder="1" applyAlignment="1">
      <alignment horizontal="justify" vertical="center" wrapText="1"/>
    </xf>
    <xf numFmtId="0" fontId="6" fillId="4" borderId="38" xfId="0" applyFont="1" applyFill="1" applyBorder="1" applyAlignment="1">
      <alignment horizontal="center" vertical="center" wrapText="1"/>
    </xf>
    <xf numFmtId="0" fontId="6" fillId="4" borderId="39" xfId="0" applyFont="1" applyFill="1" applyBorder="1" applyAlignment="1">
      <alignment horizontal="center" vertical="center" wrapText="1"/>
    </xf>
    <xf numFmtId="12" fontId="9" fillId="0" borderId="38" xfId="3" applyNumberFormat="1" applyFont="1" applyBorder="1" applyAlignment="1">
      <alignment horizontal="center" vertical="center" wrapText="1"/>
    </xf>
    <xf numFmtId="43" fontId="9" fillId="0" borderId="41" xfId="3" applyFont="1" applyBorder="1" applyAlignment="1">
      <alignment horizontal="center" vertical="center" wrapText="1"/>
    </xf>
    <xf numFmtId="43" fontId="9" fillId="0" borderId="39" xfId="3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49" fontId="6" fillId="0" borderId="38" xfId="3" applyNumberFormat="1" applyFont="1" applyBorder="1" applyAlignment="1">
      <alignment horizontal="justify" vertical="center" wrapText="1"/>
    </xf>
    <xf numFmtId="49" fontId="6" fillId="0" borderId="41" xfId="3" applyNumberFormat="1" applyFont="1" applyBorder="1" applyAlignment="1">
      <alignment horizontal="justify" vertical="center" wrapText="1"/>
    </xf>
    <xf numFmtId="49" fontId="6" fillId="0" borderId="39" xfId="3" applyNumberFormat="1" applyFont="1" applyBorder="1" applyAlignment="1">
      <alignment horizontal="justify" vertical="center" wrapText="1"/>
    </xf>
    <xf numFmtId="0" fontId="6" fillId="0" borderId="42" xfId="0" applyFont="1" applyBorder="1" applyAlignment="1">
      <alignment horizontal="justify" vertical="center" wrapText="1"/>
    </xf>
    <xf numFmtId="0" fontId="6" fillId="0" borderId="43" xfId="0" applyFont="1" applyBorder="1" applyAlignment="1">
      <alignment horizontal="justify" vertical="center" wrapText="1"/>
    </xf>
    <xf numFmtId="0" fontId="6" fillId="0" borderId="39" xfId="0" applyFont="1" applyBorder="1" applyAlignment="1">
      <alignment horizontal="justify" vertical="center" wrapText="1"/>
    </xf>
    <xf numFmtId="0" fontId="6" fillId="0" borderId="38" xfId="0" applyFont="1" applyBorder="1" applyAlignment="1">
      <alignment horizontal="justify" vertical="center" wrapText="1"/>
    </xf>
    <xf numFmtId="0" fontId="6" fillId="0" borderId="41" xfId="0" applyFont="1" applyBorder="1" applyAlignment="1">
      <alignment horizontal="justify" vertical="center" wrapText="1"/>
    </xf>
    <xf numFmtId="12" fontId="6" fillId="0" borderId="38" xfId="3" applyNumberFormat="1" applyFont="1" applyBorder="1" applyAlignment="1">
      <alignment horizontal="justify" vertical="center" wrapText="1"/>
    </xf>
    <xf numFmtId="43" fontId="6" fillId="0" borderId="41" xfId="3" applyFont="1" applyBorder="1" applyAlignment="1">
      <alignment horizontal="justify" vertical="center" wrapText="1"/>
    </xf>
    <xf numFmtId="43" fontId="6" fillId="0" borderId="39" xfId="3" applyFont="1" applyBorder="1" applyAlignment="1">
      <alignment horizontal="justify" vertical="center" wrapText="1"/>
    </xf>
    <xf numFmtId="0" fontId="6" fillId="0" borderId="44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3" borderId="39" xfId="0" applyFont="1" applyFill="1" applyBorder="1" applyAlignment="1">
      <alignment horizontal="center" vertical="center" wrapText="1"/>
    </xf>
    <xf numFmtId="49" fontId="6" fillId="3" borderId="23" xfId="0" applyNumberFormat="1" applyFont="1" applyFill="1" applyBorder="1" applyAlignment="1">
      <alignment horizontal="center" vertical="center" wrapText="1"/>
    </xf>
    <xf numFmtId="49" fontId="6" fillId="3" borderId="25" xfId="0" applyNumberFormat="1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</cellXfs>
  <cellStyles count="4">
    <cellStyle name="Bueno" xfId="2" builtinId="26"/>
    <cellStyle name="Encabezado 1" xfId="1" builtinId="16"/>
    <cellStyle name="Millares" xfId="3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4</xdr:row>
      <xdr:rowOff>38100</xdr:rowOff>
    </xdr:from>
    <xdr:to>
      <xdr:col>3</xdr:col>
      <xdr:colOff>304801</xdr:colOff>
      <xdr:row>7</xdr:row>
      <xdr:rowOff>123825</xdr:rowOff>
    </xdr:to>
    <xdr:pic>
      <xdr:nvPicPr>
        <xdr:cNvPr id="2" name="Imagen 1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53" t="33580" r="22475" b="32169"/>
        <a:stretch/>
      </xdr:blipFill>
      <xdr:spPr bwMode="auto">
        <a:xfrm>
          <a:off x="866776" y="866775"/>
          <a:ext cx="1581150" cy="6667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104776</xdr:colOff>
      <xdr:row>4</xdr:row>
      <xdr:rowOff>38100</xdr:rowOff>
    </xdr:from>
    <xdr:to>
      <xdr:col>3</xdr:col>
      <xdr:colOff>304801</xdr:colOff>
      <xdr:row>7</xdr:row>
      <xdr:rowOff>123825</xdr:rowOff>
    </xdr:to>
    <xdr:pic>
      <xdr:nvPicPr>
        <xdr:cNvPr id="2" name="Imagen 1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453" t="33580" r="22475" b="32169"/>
        <a:stretch/>
      </xdr:blipFill>
      <xdr:spPr bwMode="auto">
        <a:xfrm>
          <a:off x="866776" y="866775"/>
          <a:ext cx="1581150" cy="66675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505048</xdr:colOff>
      <xdr:row>123</xdr:row>
      <xdr:rowOff>26581</xdr:rowOff>
    </xdr:from>
    <xdr:to>
      <xdr:col>2</xdr:col>
      <xdr:colOff>2475261</xdr:colOff>
      <xdr:row>128</xdr:row>
      <xdr:rowOff>145113</xdr:rowOff>
    </xdr:to>
    <xdr:sp macro="" textlink="">
      <xdr:nvSpPr>
        <xdr:cNvPr id="2" name="CuadroTexto 1"/>
        <xdr:cNvSpPr txBox="1"/>
      </xdr:nvSpPr>
      <xdr:spPr>
        <a:xfrm>
          <a:off x="1867123" y="24610606"/>
          <a:ext cx="1970213" cy="1071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MX" sz="1000" b="1"/>
        </a:p>
        <a:p>
          <a:pPr algn="ctr"/>
          <a:endParaRPr lang="es-MX" sz="1000" b="1"/>
        </a:p>
        <a:p>
          <a:pPr algn="ctr"/>
          <a:r>
            <a:rPr lang="es-MX" sz="1000" b="1"/>
            <a:t>CP GABINO</a:t>
          </a:r>
          <a:r>
            <a:rPr lang="es-MX" sz="1000" b="1" baseline="0"/>
            <a:t> JIMENEZ SANTIAGO</a:t>
          </a:r>
          <a:endParaRPr lang="es-MX" sz="1000" b="1"/>
        </a:p>
        <a:p>
          <a:pPr algn="ctr"/>
          <a:r>
            <a:rPr lang="es-MX" sz="800" b="1"/>
            <a:t>NOMBRE</a:t>
          </a:r>
          <a:r>
            <a:rPr lang="es-MX" sz="800" b="1" baseline="0"/>
            <a:t> Y FIRMA DE TESORERA (O) MUNICIPAL</a:t>
          </a:r>
          <a:endParaRPr lang="es-MX" sz="800" b="1"/>
        </a:p>
      </xdr:txBody>
    </xdr:sp>
    <xdr:clientData/>
  </xdr:twoCellAnchor>
  <xdr:twoCellAnchor>
    <xdr:from>
      <xdr:col>2</xdr:col>
      <xdr:colOff>2520637</xdr:colOff>
      <xdr:row>123</xdr:row>
      <xdr:rowOff>34653</xdr:rowOff>
    </xdr:from>
    <xdr:to>
      <xdr:col>6</xdr:col>
      <xdr:colOff>611372</xdr:colOff>
      <xdr:row>128</xdr:row>
      <xdr:rowOff>153185</xdr:rowOff>
    </xdr:to>
    <xdr:sp macro="" textlink="">
      <xdr:nvSpPr>
        <xdr:cNvPr id="3" name="CuadroTexto 2"/>
        <xdr:cNvSpPr txBox="1"/>
      </xdr:nvSpPr>
      <xdr:spPr>
        <a:xfrm>
          <a:off x="3882712" y="24618678"/>
          <a:ext cx="2777035" cy="1071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MX" sz="1000" b="1"/>
        </a:p>
        <a:p>
          <a:pPr algn="ctr"/>
          <a:endParaRPr lang="es-MX" sz="1000" b="1"/>
        </a:p>
        <a:p>
          <a:pPr algn="ctr"/>
          <a:r>
            <a:rPr lang="es-MX" sz="1000" b="1"/>
            <a:t>MÉD JOSÉ LUIS HERNANDEZ</a:t>
          </a:r>
          <a:r>
            <a:rPr lang="es-MX" sz="1000" b="1" baseline="0"/>
            <a:t> VAZQUEZ</a:t>
          </a:r>
        </a:p>
        <a:p>
          <a:pPr algn="ctr"/>
          <a:r>
            <a:rPr lang="es-MX" sz="800" b="1"/>
            <a:t>NOMBRE</a:t>
          </a:r>
          <a:r>
            <a:rPr lang="es-MX" sz="800" b="1" baseline="0"/>
            <a:t> Y FIRMA DE PRESIDENTA (E) MUNICIPAL </a:t>
          </a:r>
          <a:endParaRPr lang="es-MX" sz="800" b="1"/>
        </a:p>
      </xdr:txBody>
    </xdr:sp>
    <xdr:clientData/>
  </xdr:twoCellAnchor>
  <xdr:twoCellAnchor>
    <xdr:from>
      <xdr:col>0</xdr:col>
      <xdr:colOff>0</xdr:colOff>
      <xdr:row>123</xdr:row>
      <xdr:rowOff>35501</xdr:rowOff>
    </xdr:from>
    <xdr:to>
      <xdr:col>2</xdr:col>
      <xdr:colOff>448764</xdr:colOff>
      <xdr:row>128</xdr:row>
      <xdr:rowOff>154033</xdr:rowOff>
    </xdr:to>
    <xdr:sp macro="" textlink="">
      <xdr:nvSpPr>
        <xdr:cNvPr id="4" name="CuadroTexto 3"/>
        <xdr:cNvSpPr txBox="1"/>
      </xdr:nvSpPr>
      <xdr:spPr>
        <a:xfrm>
          <a:off x="0" y="24619526"/>
          <a:ext cx="1810839" cy="1071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MX" sz="800" b="1"/>
        </a:p>
        <a:p>
          <a:pPr algn="ctr"/>
          <a:endParaRPr lang="es-MX" sz="800" b="1"/>
        </a:p>
        <a:p>
          <a:pPr algn="ctr"/>
          <a:endParaRPr lang="es-MX" sz="800" b="1"/>
        </a:p>
        <a:p>
          <a:pPr algn="ctr"/>
          <a:r>
            <a:rPr lang="es-MX" sz="800" b="1"/>
            <a:t>CP GABINO JIMEBEZ</a:t>
          </a:r>
          <a:r>
            <a:rPr lang="es-MX" sz="800" b="1" baseline="0"/>
            <a:t> SANTIAGO</a:t>
          </a:r>
          <a:endParaRPr lang="es-MX" sz="800" b="1"/>
        </a:p>
        <a:p>
          <a:pPr algn="ctr"/>
          <a:r>
            <a:rPr lang="es-MX" sz="800" b="1"/>
            <a:t>NOMBRE</a:t>
          </a:r>
          <a:r>
            <a:rPr lang="es-MX" sz="800" b="1" baseline="0"/>
            <a:t> Y FRIMA DEL RESPONSABLE DE LA DIGITALIZACIÓN </a:t>
          </a:r>
          <a:endParaRPr lang="es-MX" sz="8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415637</xdr:colOff>
      <xdr:row>3</xdr:row>
      <xdr:rowOff>17318</xdr:rowOff>
    </xdr:to>
    <xdr:pic>
      <xdr:nvPicPr>
        <xdr:cNvPr id="5" name="Imagen 4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27" t="32908" r="23453" b="33512"/>
        <a:stretch/>
      </xdr:blipFill>
      <xdr:spPr bwMode="auto">
        <a:xfrm>
          <a:off x="0" y="0"/>
          <a:ext cx="1101437" cy="77931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505048</xdr:colOff>
      <xdr:row>123</xdr:row>
      <xdr:rowOff>26581</xdr:rowOff>
    </xdr:from>
    <xdr:to>
      <xdr:col>2</xdr:col>
      <xdr:colOff>2475261</xdr:colOff>
      <xdr:row>128</xdr:row>
      <xdr:rowOff>145113</xdr:rowOff>
    </xdr:to>
    <xdr:sp macro="" textlink="">
      <xdr:nvSpPr>
        <xdr:cNvPr id="2" name="CuadroTexto 1"/>
        <xdr:cNvSpPr txBox="1"/>
      </xdr:nvSpPr>
      <xdr:spPr>
        <a:xfrm>
          <a:off x="1867123" y="23600956"/>
          <a:ext cx="1970213" cy="1071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MX" sz="1000" b="1"/>
        </a:p>
        <a:p>
          <a:pPr algn="ctr"/>
          <a:endParaRPr lang="es-MX" sz="1000" b="1"/>
        </a:p>
        <a:p>
          <a:pPr algn="ctr"/>
          <a:r>
            <a:rPr lang="es-MX" sz="1000" b="1"/>
            <a:t>CP GABINO</a:t>
          </a:r>
          <a:r>
            <a:rPr lang="es-MX" sz="1000" b="1" baseline="0"/>
            <a:t> JIMENEZ SANTIAGO</a:t>
          </a:r>
          <a:endParaRPr lang="es-MX" sz="1000" b="1"/>
        </a:p>
        <a:p>
          <a:pPr algn="ctr"/>
          <a:r>
            <a:rPr lang="es-MX" sz="800" b="1"/>
            <a:t>NOMBRE</a:t>
          </a:r>
          <a:r>
            <a:rPr lang="es-MX" sz="800" b="1" baseline="0"/>
            <a:t> Y FIRMA DE TESORERA (O) MUNICIPAL</a:t>
          </a:r>
          <a:endParaRPr lang="es-MX" sz="800" b="1"/>
        </a:p>
      </xdr:txBody>
    </xdr:sp>
    <xdr:clientData/>
  </xdr:twoCellAnchor>
  <xdr:twoCellAnchor>
    <xdr:from>
      <xdr:col>2</xdr:col>
      <xdr:colOff>2520637</xdr:colOff>
      <xdr:row>123</xdr:row>
      <xdr:rowOff>34653</xdr:rowOff>
    </xdr:from>
    <xdr:to>
      <xdr:col>6</xdr:col>
      <xdr:colOff>611372</xdr:colOff>
      <xdr:row>128</xdr:row>
      <xdr:rowOff>153185</xdr:rowOff>
    </xdr:to>
    <xdr:sp macro="" textlink="">
      <xdr:nvSpPr>
        <xdr:cNvPr id="3" name="CuadroTexto 2"/>
        <xdr:cNvSpPr txBox="1"/>
      </xdr:nvSpPr>
      <xdr:spPr>
        <a:xfrm>
          <a:off x="3882712" y="23609028"/>
          <a:ext cx="2157910" cy="1071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MX" sz="1000" b="1"/>
        </a:p>
        <a:p>
          <a:pPr algn="ctr"/>
          <a:endParaRPr lang="es-MX" sz="1000" b="1"/>
        </a:p>
        <a:p>
          <a:pPr algn="ctr"/>
          <a:r>
            <a:rPr lang="es-MX" sz="1000" b="1"/>
            <a:t>MÉD JOSÉ LUIS HERNANDEZ</a:t>
          </a:r>
          <a:r>
            <a:rPr lang="es-MX" sz="1000" b="1" baseline="0"/>
            <a:t> VAZQUEZ</a:t>
          </a:r>
        </a:p>
        <a:p>
          <a:pPr algn="ctr"/>
          <a:r>
            <a:rPr lang="es-MX" sz="800" b="1"/>
            <a:t>NOMBRE</a:t>
          </a:r>
          <a:r>
            <a:rPr lang="es-MX" sz="800" b="1" baseline="0"/>
            <a:t> Y FIRMA DE PRESIDENTA (E) MUNICIPAL </a:t>
          </a:r>
          <a:endParaRPr lang="es-MX" sz="800" b="1"/>
        </a:p>
      </xdr:txBody>
    </xdr:sp>
    <xdr:clientData/>
  </xdr:twoCellAnchor>
  <xdr:twoCellAnchor>
    <xdr:from>
      <xdr:col>0</xdr:col>
      <xdr:colOff>0</xdr:colOff>
      <xdr:row>123</xdr:row>
      <xdr:rowOff>35501</xdr:rowOff>
    </xdr:from>
    <xdr:to>
      <xdr:col>2</xdr:col>
      <xdr:colOff>448764</xdr:colOff>
      <xdr:row>128</xdr:row>
      <xdr:rowOff>154033</xdr:rowOff>
    </xdr:to>
    <xdr:sp macro="" textlink="">
      <xdr:nvSpPr>
        <xdr:cNvPr id="4" name="CuadroTexto 3"/>
        <xdr:cNvSpPr txBox="1"/>
      </xdr:nvSpPr>
      <xdr:spPr>
        <a:xfrm>
          <a:off x="0" y="23609876"/>
          <a:ext cx="1810839" cy="1071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MX" sz="800" b="1"/>
        </a:p>
        <a:p>
          <a:pPr algn="ctr"/>
          <a:endParaRPr lang="es-MX" sz="800" b="1"/>
        </a:p>
        <a:p>
          <a:pPr algn="ctr"/>
          <a:endParaRPr lang="es-MX" sz="800" b="1"/>
        </a:p>
        <a:p>
          <a:pPr algn="ctr"/>
          <a:r>
            <a:rPr lang="es-MX" sz="800" b="1"/>
            <a:t>CP GABINO JIMEBEZ</a:t>
          </a:r>
          <a:r>
            <a:rPr lang="es-MX" sz="800" b="1" baseline="0"/>
            <a:t> SANTIAGO</a:t>
          </a:r>
          <a:endParaRPr lang="es-MX" sz="800" b="1"/>
        </a:p>
        <a:p>
          <a:pPr algn="ctr"/>
          <a:r>
            <a:rPr lang="es-MX" sz="800" b="1"/>
            <a:t>NOMBRE</a:t>
          </a:r>
          <a:r>
            <a:rPr lang="es-MX" sz="800" b="1" baseline="0"/>
            <a:t> Y FRIMA DEL RESPONSABLE DE LA DIGITALIZACIÓN </a:t>
          </a:r>
          <a:endParaRPr lang="es-MX" sz="8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415637</xdr:colOff>
      <xdr:row>3</xdr:row>
      <xdr:rowOff>17318</xdr:rowOff>
    </xdr:to>
    <xdr:pic>
      <xdr:nvPicPr>
        <xdr:cNvPr id="5" name="Imagen 4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27" t="32908" r="23453" b="33512"/>
        <a:stretch/>
      </xdr:blipFill>
      <xdr:spPr bwMode="auto">
        <a:xfrm>
          <a:off x="0" y="0"/>
          <a:ext cx="1101437" cy="77931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505048</xdr:colOff>
      <xdr:row>123</xdr:row>
      <xdr:rowOff>26581</xdr:rowOff>
    </xdr:from>
    <xdr:to>
      <xdr:col>2</xdr:col>
      <xdr:colOff>2475261</xdr:colOff>
      <xdr:row>128</xdr:row>
      <xdr:rowOff>145113</xdr:rowOff>
    </xdr:to>
    <xdr:sp macro="" textlink="">
      <xdr:nvSpPr>
        <xdr:cNvPr id="2" name="CuadroTexto 1"/>
        <xdr:cNvSpPr txBox="1"/>
      </xdr:nvSpPr>
      <xdr:spPr>
        <a:xfrm>
          <a:off x="1867123" y="24610606"/>
          <a:ext cx="1970213" cy="1071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MX" sz="1000" b="1"/>
        </a:p>
        <a:p>
          <a:pPr algn="ctr"/>
          <a:endParaRPr lang="es-MX" sz="1000" b="1"/>
        </a:p>
        <a:p>
          <a:pPr algn="ctr"/>
          <a:r>
            <a:rPr lang="es-MX" sz="1000" b="1"/>
            <a:t>CP GABINO</a:t>
          </a:r>
          <a:r>
            <a:rPr lang="es-MX" sz="1000" b="1" baseline="0"/>
            <a:t> JIMENEZ SANTIAGO</a:t>
          </a:r>
          <a:endParaRPr lang="es-MX" sz="1000" b="1"/>
        </a:p>
        <a:p>
          <a:pPr algn="ctr"/>
          <a:r>
            <a:rPr lang="es-MX" sz="800" b="1"/>
            <a:t>NOMBRE</a:t>
          </a:r>
          <a:r>
            <a:rPr lang="es-MX" sz="800" b="1" baseline="0"/>
            <a:t> Y FIRMA DE TESORERA (O) MUNICIPAL</a:t>
          </a:r>
          <a:endParaRPr lang="es-MX" sz="800" b="1"/>
        </a:p>
      </xdr:txBody>
    </xdr:sp>
    <xdr:clientData/>
  </xdr:twoCellAnchor>
  <xdr:twoCellAnchor>
    <xdr:from>
      <xdr:col>2</xdr:col>
      <xdr:colOff>2520637</xdr:colOff>
      <xdr:row>123</xdr:row>
      <xdr:rowOff>34653</xdr:rowOff>
    </xdr:from>
    <xdr:to>
      <xdr:col>6</xdr:col>
      <xdr:colOff>611372</xdr:colOff>
      <xdr:row>128</xdr:row>
      <xdr:rowOff>153185</xdr:rowOff>
    </xdr:to>
    <xdr:sp macro="" textlink="">
      <xdr:nvSpPr>
        <xdr:cNvPr id="3" name="CuadroTexto 2"/>
        <xdr:cNvSpPr txBox="1"/>
      </xdr:nvSpPr>
      <xdr:spPr>
        <a:xfrm>
          <a:off x="3882712" y="24618678"/>
          <a:ext cx="2777035" cy="1071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MX" sz="1000" b="1"/>
        </a:p>
        <a:p>
          <a:pPr algn="ctr"/>
          <a:endParaRPr lang="es-MX" sz="1000" b="1"/>
        </a:p>
        <a:p>
          <a:pPr algn="ctr"/>
          <a:r>
            <a:rPr lang="es-MX" sz="1000" b="1"/>
            <a:t>MÉD JOSÉ LUIS HERNANDEZ</a:t>
          </a:r>
          <a:r>
            <a:rPr lang="es-MX" sz="1000" b="1" baseline="0"/>
            <a:t> VAZQUEZ</a:t>
          </a:r>
        </a:p>
        <a:p>
          <a:pPr algn="ctr"/>
          <a:r>
            <a:rPr lang="es-MX" sz="800" b="1"/>
            <a:t>NOMBRE</a:t>
          </a:r>
          <a:r>
            <a:rPr lang="es-MX" sz="800" b="1" baseline="0"/>
            <a:t> Y FIRMA DE PRESIDENTA (E) MUNICIPAL </a:t>
          </a:r>
          <a:endParaRPr lang="es-MX" sz="800" b="1"/>
        </a:p>
      </xdr:txBody>
    </xdr:sp>
    <xdr:clientData/>
  </xdr:twoCellAnchor>
  <xdr:twoCellAnchor>
    <xdr:from>
      <xdr:col>0</xdr:col>
      <xdr:colOff>0</xdr:colOff>
      <xdr:row>123</xdr:row>
      <xdr:rowOff>35501</xdr:rowOff>
    </xdr:from>
    <xdr:to>
      <xdr:col>2</xdr:col>
      <xdr:colOff>448764</xdr:colOff>
      <xdr:row>128</xdr:row>
      <xdr:rowOff>154033</xdr:rowOff>
    </xdr:to>
    <xdr:sp macro="" textlink="">
      <xdr:nvSpPr>
        <xdr:cNvPr id="4" name="CuadroTexto 3"/>
        <xdr:cNvSpPr txBox="1"/>
      </xdr:nvSpPr>
      <xdr:spPr>
        <a:xfrm>
          <a:off x="0" y="24619526"/>
          <a:ext cx="1810839" cy="107103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endParaRPr lang="es-MX" sz="800" b="1"/>
        </a:p>
        <a:p>
          <a:pPr algn="ctr"/>
          <a:endParaRPr lang="es-MX" sz="800" b="1"/>
        </a:p>
        <a:p>
          <a:pPr algn="ctr"/>
          <a:endParaRPr lang="es-MX" sz="800" b="1"/>
        </a:p>
        <a:p>
          <a:pPr algn="ctr"/>
          <a:r>
            <a:rPr lang="es-MX" sz="800" b="1"/>
            <a:t>CP GABINO JIMEBEZ</a:t>
          </a:r>
          <a:r>
            <a:rPr lang="es-MX" sz="800" b="1" baseline="0"/>
            <a:t> SANTIAGO</a:t>
          </a:r>
          <a:endParaRPr lang="es-MX" sz="800" b="1"/>
        </a:p>
        <a:p>
          <a:pPr algn="ctr"/>
          <a:r>
            <a:rPr lang="es-MX" sz="800" b="1"/>
            <a:t>NOMBRE</a:t>
          </a:r>
          <a:r>
            <a:rPr lang="es-MX" sz="800" b="1" baseline="0"/>
            <a:t> Y FRIMA DEL RESPONSABLE DE LA DIGITALIZACIÓN </a:t>
          </a:r>
          <a:endParaRPr lang="es-MX" sz="800" b="1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415637</xdr:colOff>
      <xdr:row>3</xdr:row>
      <xdr:rowOff>17318</xdr:rowOff>
    </xdr:to>
    <xdr:pic>
      <xdr:nvPicPr>
        <xdr:cNvPr id="5" name="Imagen 4" descr="logo_final-png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127" t="32908" r="23453" b="33512"/>
        <a:stretch/>
      </xdr:blipFill>
      <xdr:spPr bwMode="auto">
        <a:xfrm>
          <a:off x="0" y="0"/>
          <a:ext cx="1101437" cy="779318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K65"/>
  <sheetViews>
    <sheetView workbookViewId="0">
      <selection activeCell="I60" sqref="I60"/>
    </sheetView>
  </sheetViews>
  <sheetFormatPr baseColWidth="10" defaultRowHeight="15" x14ac:dyDescent="0.25"/>
  <cols>
    <col min="3" max="3" width="9.28515625" customWidth="1"/>
    <col min="4" max="4" width="45.5703125" customWidth="1"/>
    <col min="7" max="7" width="3.7109375" customWidth="1"/>
    <col min="10" max="10" width="17.42578125" customWidth="1"/>
  </cols>
  <sheetData>
    <row r="4" spans="2:10" ht="20.25" thickBot="1" x14ac:dyDescent="0.35">
      <c r="B4" s="237" t="s">
        <v>46</v>
      </c>
      <c r="C4" s="237"/>
      <c r="D4" s="237"/>
      <c r="E4" s="237"/>
      <c r="F4" s="237"/>
      <c r="G4" s="237"/>
      <c r="H4" s="237"/>
      <c r="I4" s="237"/>
      <c r="J4" s="237"/>
    </row>
    <row r="5" spans="2:10" ht="15.75" thickTop="1" x14ac:dyDescent="0.25">
      <c r="B5" s="238" t="s">
        <v>0</v>
      </c>
      <c r="C5" s="238"/>
      <c r="D5" s="238"/>
      <c r="E5" s="238"/>
      <c r="F5" s="238"/>
      <c r="G5" s="238"/>
      <c r="H5" s="238"/>
      <c r="I5" s="238"/>
      <c r="J5" s="238"/>
    </row>
    <row r="6" spans="2:10" x14ac:dyDescent="0.25">
      <c r="B6" s="238" t="s">
        <v>50</v>
      </c>
      <c r="C6" s="238"/>
      <c r="D6" s="238"/>
      <c r="E6" s="238"/>
      <c r="F6" s="238"/>
      <c r="G6" s="238"/>
      <c r="H6" s="238"/>
      <c r="I6" s="238"/>
      <c r="J6" s="238"/>
    </row>
    <row r="8" spans="2:10" ht="15.75" thickBot="1" x14ac:dyDescent="0.3">
      <c r="B8" s="238" t="s">
        <v>1</v>
      </c>
      <c r="C8" s="238"/>
      <c r="D8" s="238"/>
      <c r="E8" s="238"/>
      <c r="F8" s="238"/>
      <c r="G8" s="238"/>
      <c r="H8" s="238"/>
      <c r="I8" s="238"/>
      <c r="J8" s="238"/>
    </row>
    <row r="9" spans="2:10" x14ac:dyDescent="0.25">
      <c r="B9" s="241" t="s">
        <v>2</v>
      </c>
      <c r="C9" s="239" t="s">
        <v>3</v>
      </c>
      <c r="D9" s="239" t="s">
        <v>4</v>
      </c>
      <c r="E9" s="234" t="s">
        <v>5</v>
      </c>
      <c r="F9" s="235"/>
      <c r="G9" s="1"/>
      <c r="H9" s="236" t="s">
        <v>11</v>
      </c>
      <c r="I9" s="234"/>
      <c r="J9" s="235"/>
    </row>
    <row r="10" spans="2:10" s="2" customFormat="1" ht="60.75" thickBot="1" x14ac:dyDescent="0.3">
      <c r="B10" s="242"/>
      <c r="C10" s="240"/>
      <c r="D10" s="240"/>
      <c r="E10" s="14" t="s">
        <v>6</v>
      </c>
      <c r="F10" s="13" t="s">
        <v>7</v>
      </c>
      <c r="H10" s="15" t="s">
        <v>8</v>
      </c>
      <c r="I10" s="16" t="s">
        <v>9</v>
      </c>
      <c r="J10" s="4" t="s">
        <v>10</v>
      </c>
    </row>
    <row r="12" spans="2:10" ht="15.75" thickBot="1" x14ac:dyDescent="0.3">
      <c r="B12" t="s">
        <v>12</v>
      </c>
      <c r="C12" t="s">
        <v>13</v>
      </c>
    </row>
    <row r="13" spans="2:10" x14ac:dyDescent="0.25">
      <c r="B13" s="6" t="s">
        <v>19</v>
      </c>
      <c r="C13" s="43" t="s">
        <v>47</v>
      </c>
      <c r="D13" s="7" t="s">
        <v>14</v>
      </c>
      <c r="E13" s="49">
        <v>1</v>
      </c>
      <c r="F13" s="48">
        <v>65</v>
      </c>
      <c r="H13" s="246">
        <v>1</v>
      </c>
      <c r="I13" s="7" t="s">
        <v>51</v>
      </c>
      <c r="J13" s="8"/>
    </row>
    <row r="14" spans="2:10" x14ac:dyDescent="0.25">
      <c r="B14" s="243" t="s">
        <v>20</v>
      </c>
      <c r="C14" s="44" t="s">
        <v>47</v>
      </c>
      <c r="D14" s="5" t="s">
        <v>15</v>
      </c>
      <c r="E14" s="50">
        <v>1</v>
      </c>
      <c r="F14" s="47">
        <v>20</v>
      </c>
      <c r="H14" s="247"/>
      <c r="I14" s="5" t="s">
        <v>52</v>
      </c>
      <c r="J14" s="9"/>
    </row>
    <row r="15" spans="2:10" x14ac:dyDescent="0.25">
      <c r="B15" s="243"/>
      <c r="C15" s="42" t="s">
        <v>47</v>
      </c>
      <c r="D15" s="5" t="s">
        <v>16</v>
      </c>
      <c r="E15" s="50">
        <v>1</v>
      </c>
      <c r="F15" s="47">
        <v>6</v>
      </c>
      <c r="H15" s="247"/>
      <c r="I15" s="5" t="s">
        <v>53</v>
      </c>
      <c r="J15" s="9"/>
    </row>
    <row r="16" spans="2:10" x14ac:dyDescent="0.25">
      <c r="B16" s="243"/>
      <c r="C16" s="42" t="s">
        <v>47</v>
      </c>
      <c r="D16" s="5" t="s">
        <v>17</v>
      </c>
      <c r="E16" s="50">
        <v>1</v>
      </c>
      <c r="F16" s="47">
        <v>26</v>
      </c>
      <c r="H16" s="247"/>
      <c r="I16" s="5" t="s">
        <v>54</v>
      </c>
      <c r="J16" s="9"/>
    </row>
    <row r="17" spans="2:11" x14ac:dyDescent="0.25">
      <c r="B17" s="243"/>
      <c r="C17" s="42" t="s">
        <v>47</v>
      </c>
      <c r="D17" s="5" t="s">
        <v>18</v>
      </c>
      <c r="E17" s="50">
        <v>1</v>
      </c>
      <c r="F17" s="47">
        <v>504</v>
      </c>
      <c r="H17" s="247"/>
      <c r="I17" s="59" t="s">
        <v>56</v>
      </c>
      <c r="J17" s="9"/>
    </row>
    <row r="18" spans="2:11" x14ac:dyDescent="0.25">
      <c r="B18" s="243"/>
      <c r="C18" s="45" t="s">
        <v>48</v>
      </c>
      <c r="D18" s="5" t="s">
        <v>18</v>
      </c>
      <c r="E18" s="50">
        <v>505</v>
      </c>
      <c r="F18" s="47">
        <v>1035</v>
      </c>
      <c r="H18" s="247"/>
      <c r="I18" s="5" t="s">
        <v>55</v>
      </c>
      <c r="J18" s="9"/>
    </row>
    <row r="19" spans="2:11" x14ac:dyDescent="0.25">
      <c r="B19" s="243"/>
      <c r="C19" s="45" t="s">
        <v>49</v>
      </c>
      <c r="D19" s="5" t="s">
        <v>18</v>
      </c>
      <c r="E19" s="50">
        <v>1036</v>
      </c>
      <c r="F19" s="47">
        <v>1538</v>
      </c>
      <c r="H19" s="248"/>
      <c r="I19" s="5" t="s">
        <v>57</v>
      </c>
      <c r="J19" s="9"/>
    </row>
    <row r="20" spans="2:11" ht="15.75" thickBot="1" x14ac:dyDescent="0.3">
      <c r="B20" s="10" t="s">
        <v>21</v>
      </c>
      <c r="C20" s="11">
        <f>SUM(C13:C19)</f>
        <v>0</v>
      </c>
      <c r="D20" s="11"/>
      <c r="E20" s="11"/>
      <c r="F20" s="12">
        <f>+F13+F14+F15+F16+F19</f>
        <v>1655</v>
      </c>
      <c r="H20" s="12">
        <v>1</v>
      </c>
      <c r="I20" s="11"/>
      <c r="J20" s="12"/>
      <c r="K20" s="46"/>
    </row>
    <row r="21" spans="2:11" x14ac:dyDescent="0.25">
      <c r="B21" s="6" t="s">
        <v>19</v>
      </c>
      <c r="C21" s="43" t="s">
        <v>47</v>
      </c>
      <c r="D21" s="7" t="s">
        <v>14</v>
      </c>
      <c r="E21" s="49">
        <v>1</v>
      </c>
      <c r="F21" s="48">
        <v>64</v>
      </c>
      <c r="H21" s="246">
        <v>1</v>
      </c>
      <c r="I21" s="7" t="s">
        <v>58</v>
      </c>
      <c r="J21" s="8"/>
    </row>
    <row r="22" spans="2:11" x14ac:dyDescent="0.25">
      <c r="B22" s="243" t="s">
        <v>22</v>
      </c>
      <c r="C22" s="44" t="s">
        <v>47</v>
      </c>
      <c r="D22" s="5" t="s">
        <v>15</v>
      </c>
      <c r="E22" s="50">
        <v>1</v>
      </c>
      <c r="F22" s="47">
        <v>20</v>
      </c>
      <c r="H22" s="247"/>
      <c r="I22" s="5" t="s">
        <v>59</v>
      </c>
      <c r="J22" s="9"/>
    </row>
    <row r="23" spans="2:11" x14ac:dyDescent="0.25">
      <c r="B23" s="243"/>
      <c r="C23" s="42" t="s">
        <v>47</v>
      </c>
      <c r="D23" s="5" t="s">
        <v>16</v>
      </c>
      <c r="E23" s="50">
        <v>1</v>
      </c>
      <c r="F23" s="47">
        <v>6</v>
      </c>
      <c r="H23" s="247"/>
      <c r="I23" s="5" t="s">
        <v>60</v>
      </c>
      <c r="J23" s="9"/>
    </row>
    <row r="24" spans="2:11" x14ac:dyDescent="0.25">
      <c r="B24" s="243"/>
      <c r="C24" s="42" t="s">
        <v>47</v>
      </c>
      <c r="D24" s="5" t="s">
        <v>17</v>
      </c>
      <c r="E24" s="50">
        <v>1</v>
      </c>
      <c r="F24" s="47">
        <v>26</v>
      </c>
      <c r="H24" s="247"/>
      <c r="I24" s="5" t="s">
        <v>61</v>
      </c>
      <c r="J24" s="9"/>
    </row>
    <row r="25" spans="2:11" x14ac:dyDescent="0.25">
      <c r="B25" s="243"/>
      <c r="C25" s="42" t="s">
        <v>47</v>
      </c>
      <c r="D25" s="5" t="s">
        <v>18</v>
      </c>
      <c r="E25" s="50">
        <v>1</v>
      </c>
      <c r="F25" s="47">
        <v>413</v>
      </c>
      <c r="H25" s="247"/>
      <c r="I25" s="5" t="s">
        <v>62</v>
      </c>
      <c r="J25" s="9"/>
    </row>
    <row r="26" spans="2:11" x14ac:dyDescent="0.25">
      <c r="B26" s="243"/>
      <c r="C26" s="45" t="s">
        <v>48</v>
      </c>
      <c r="D26" s="5" t="s">
        <v>18</v>
      </c>
      <c r="E26" s="50">
        <v>414</v>
      </c>
      <c r="F26" s="47">
        <v>964</v>
      </c>
      <c r="H26" s="247"/>
      <c r="I26" t="s">
        <v>64</v>
      </c>
      <c r="J26" s="9"/>
    </row>
    <row r="27" spans="2:11" x14ac:dyDescent="0.25">
      <c r="B27" s="243"/>
      <c r="C27" s="45" t="s">
        <v>49</v>
      </c>
      <c r="D27" s="5" t="s">
        <v>18</v>
      </c>
      <c r="E27" s="50">
        <v>965</v>
      </c>
      <c r="F27" s="47">
        <v>1478</v>
      </c>
      <c r="H27" s="248"/>
      <c r="I27" s="5" t="s">
        <v>63</v>
      </c>
      <c r="J27" s="9"/>
    </row>
    <row r="28" spans="2:11" ht="15.75" thickBot="1" x14ac:dyDescent="0.3">
      <c r="B28" s="10" t="s">
        <v>21</v>
      </c>
      <c r="C28" s="11">
        <f>SUM(C21:C27)</f>
        <v>0</v>
      </c>
      <c r="D28" s="11"/>
      <c r="E28" s="11"/>
      <c r="F28" s="12">
        <f>+F21+F22+F23+F24+F27</f>
        <v>1594</v>
      </c>
      <c r="H28" s="12">
        <v>1</v>
      </c>
      <c r="I28" s="11"/>
      <c r="J28" s="12"/>
    </row>
    <row r="29" spans="2:11" x14ac:dyDescent="0.25">
      <c r="B29" s="6" t="s">
        <v>19</v>
      </c>
      <c r="C29" s="43" t="s">
        <v>47</v>
      </c>
      <c r="D29" s="7" t="s">
        <v>14</v>
      </c>
      <c r="E29" s="49">
        <v>1</v>
      </c>
      <c r="F29" s="48">
        <v>65</v>
      </c>
      <c r="H29" s="246">
        <v>1</v>
      </c>
      <c r="I29" s="7" t="s">
        <v>65</v>
      </c>
      <c r="J29" s="8"/>
    </row>
    <row r="30" spans="2:11" x14ac:dyDescent="0.25">
      <c r="B30" s="243" t="s">
        <v>23</v>
      </c>
      <c r="C30" s="44" t="s">
        <v>47</v>
      </c>
      <c r="D30" s="5" t="s">
        <v>15</v>
      </c>
      <c r="E30" s="50">
        <v>1</v>
      </c>
      <c r="F30" s="47">
        <v>20</v>
      </c>
      <c r="H30" s="247"/>
      <c r="I30" s="5" t="s">
        <v>66</v>
      </c>
      <c r="J30" s="9"/>
    </row>
    <row r="31" spans="2:11" x14ac:dyDescent="0.25">
      <c r="B31" s="243"/>
      <c r="C31" s="42" t="s">
        <v>47</v>
      </c>
      <c r="D31" s="5" t="s">
        <v>16</v>
      </c>
      <c r="E31" s="50">
        <v>1</v>
      </c>
      <c r="F31" s="47">
        <v>6</v>
      </c>
      <c r="H31" s="247"/>
      <c r="I31" s="5" t="s">
        <v>67</v>
      </c>
      <c r="J31" s="9"/>
    </row>
    <row r="32" spans="2:11" x14ac:dyDescent="0.25">
      <c r="B32" s="243"/>
      <c r="C32" s="42" t="s">
        <v>47</v>
      </c>
      <c r="D32" s="5" t="s">
        <v>17</v>
      </c>
      <c r="E32" s="50">
        <v>1</v>
      </c>
      <c r="F32" s="47">
        <v>26</v>
      </c>
      <c r="H32" s="247"/>
      <c r="I32" s="5" t="s">
        <v>68</v>
      </c>
      <c r="J32" s="9"/>
    </row>
    <row r="33" spans="2:10" x14ac:dyDescent="0.25">
      <c r="B33" s="243"/>
      <c r="C33" s="42" t="s">
        <v>47</v>
      </c>
      <c r="D33" s="5" t="s">
        <v>18</v>
      </c>
      <c r="E33" s="50">
        <v>1</v>
      </c>
      <c r="F33" s="47">
        <v>428</v>
      </c>
      <c r="H33" s="247"/>
      <c r="I33" s="5" t="s">
        <v>69</v>
      </c>
      <c r="J33" s="9"/>
    </row>
    <row r="34" spans="2:10" x14ac:dyDescent="0.25">
      <c r="B34" s="243"/>
      <c r="C34" s="45" t="s">
        <v>48</v>
      </c>
      <c r="D34" s="5" t="s">
        <v>18</v>
      </c>
      <c r="E34" s="50">
        <v>429</v>
      </c>
      <c r="F34" s="47">
        <v>941</v>
      </c>
      <c r="H34" s="247"/>
      <c r="I34" s="5" t="s">
        <v>70</v>
      </c>
      <c r="J34" s="9"/>
    </row>
    <row r="35" spans="2:10" x14ac:dyDescent="0.25">
      <c r="B35" s="243"/>
      <c r="C35" s="45" t="s">
        <v>49</v>
      </c>
      <c r="D35" s="5" t="s">
        <v>18</v>
      </c>
      <c r="E35" s="50">
        <v>942</v>
      </c>
      <c r="F35" s="47">
        <v>1506</v>
      </c>
      <c r="H35" s="247"/>
      <c r="I35" s="5" t="s">
        <v>71</v>
      </c>
      <c r="J35" s="9"/>
    </row>
    <row r="36" spans="2:10" ht="15.75" thickBot="1" x14ac:dyDescent="0.3">
      <c r="B36" s="10" t="s">
        <v>21</v>
      </c>
      <c r="C36" s="11">
        <f>SUM(C29:C35)</f>
        <v>0</v>
      </c>
      <c r="D36" s="11"/>
      <c r="E36" s="11"/>
      <c r="F36" s="12">
        <f>+F29+F30+F31+F32+F35</f>
        <v>1623</v>
      </c>
      <c r="H36" s="12">
        <v>1</v>
      </c>
      <c r="I36" s="11"/>
      <c r="J36" s="12"/>
    </row>
    <row r="38" spans="2:10" ht="15.75" thickBot="1" x14ac:dyDescent="0.3">
      <c r="B38" s="238" t="s">
        <v>24</v>
      </c>
      <c r="C38" s="238"/>
      <c r="D38" s="238"/>
      <c r="E38" s="238"/>
      <c r="F38" s="238"/>
      <c r="G38" s="238"/>
      <c r="H38" s="238"/>
      <c r="I38" s="238"/>
      <c r="J38" s="238"/>
    </row>
    <row r="39" spans="2:10" x14ac:dyDescent="0.25">
      <c r="B39" s="241" t="s">
        <v>2</v>
      </c>
      <c r="C39" s="239" t="s">
        <v>3</v>
      </c>
      <c r="D39" s="239" t="s">
        <v>4</v>
      </c>
      <c r="E39" s="234" t="s">
        <v>5</v>
      </c>
      <c r="F39" s="235"/>
      <c r="G39" s="1"/>
      <c r="H39" s="236" t="s">
        <v>11</v>
      </c>
      <c r="I39" s="234"/>
      <c r="J39" s="235"/>
    </row>
    <row r="40" spans="2:10" ht="60.75" thickBot="1" x14ac:dyDescent="0.3">
      <c r="B40" s="244"/>
      <c r="C40" s="245"/>
      <c r="D40" s="245"/>
      <c r="E40" s="25" t="s">
        <v>6</v>
      </c>
      <c r="F40" s="26" t="s">
        <v>7</v>
      </c>
      <c r="G40" s="2"/>
      <c r="H40" s="17" t="s">
        <v>8</v>
      </c>
      <c r="I40" s="16" t="s">
        <v>9</v>
      </c>
      <c r="J40" s="4" t="s">
        <v>10</v>
      </c>
    </row>
    <row r="41" spans="2:10" x14ac:dyDescent="0.25">
      <c r="B41" s="259" t="s">
        <v>45</v>
      </c>
      <c r="C41" s="255">
        <v>2</v>
      </c>
      <c r="D41" s="35" t="s">
        <v>31</v>
      </c>
      <c r="E41" s="245">
        <v>1</v>
      </c>
      <c r="F41" s="249">
        <v>23</v>
      </c>
      <c r="G41" s="2"/>
      <c r="H41" s="251">
        <v>2</v>
      </c>
      <c r="I41" s="51" t="s">
        <v>72</v>
      </c>
      <c r="J41" s="52"/>
    </row>
    <row r="42" spans="2:10" ht="30" x14ac:dyDescent="0.25">
      <c r="B42" s="259"/>
      <c r="C42" s="256"/>
      <c r="D42" s="35" t="s">
        <v>32</v>
      </c>
      <c r="E42" s="261"/>
      <c r="F42" s="250"/>
      <c r="G42" s="2"/>
      <c r="H42" s="252"/>
      <c r="I42" s="53" t="s">
        <v>73</v>
      </c>
      <c r="J42" s="54"/>
    </row>
    <row r="43" spans="2:10" x14ac:dyDescent="0.25">
      <c r="B43" s="259"/>
      <c r="C43" s="256"/>
      <c r="D43" s="35" t="s">
        <v>33</v>
      </c>
      <c r="E43" s="3">
        <v>24</v>
      </c>
      <c r="F43" s="28">
        <v>224</v>
      </c>
      <c r="G43" s="2"/>
      <c r="H43" s="252"/>
      <c r="I43" s="53" t="s">
        <v>74</v>
      </c>
      <c r="J43" s="54"/>
    </row>
    <row r="44" spans="2:10" x14ac:dyDescent="0.25">
      <c r="B44" s="259"/>
      <c r="C44" s="256"/>
      <c r="D44" s="35" t="s">
        <v>34</v>
      </c>
      <c r="E44" s="3">
        <v>225</v>
      </c>
      <c r="F44" s="28">
        <v>242</v>
      </c>
      <c r="G44" s="2"/>
      <c r="H44" s="252"/>
      <c r="I44" s="53" t="s">
        <v>75</v>
      </c>
      <c r="J44" s="54"/>
    </row>
    <row r="45" spans="2:10" x14ac:dyDescent="0.25">
      <c r="B45" s="259"/>
      <c r="C45" s="256"/>
      <c r="D45" s="35" t="s">
        <v>35</v>
      </c>
      <c r="E45" s="3">
        <v>243</v>
      </c>
      <c r="F45" s="28">
        <v>282</v>
      </c>
      <c r="G45" s="2"/>
      <c r="H45" s="252"/>
      <c r="I45" s="53" t="s">
        <v>76</v>
      </c>
      <c r="J45" s="54"/>
    </row>
    <row r="46" spans="2:10" x14ac:dyDescent="0.25">
      <c r="B46" s="259"/>
      <c r="C46" s="256"/>
      <c r="D46" s="35" t="s">
        <v>36</v>
      </c>
      <c r="E46" s="3">
        <v>283</v>
      </c>
      <c r="F46" s="28">
        <v>341</v>
      </c>
      <c r="G46" s="2"/>
      <c r="H46" s="252"/>
      <c r="I46" s="53" t="s">
        <v>77</v>
      </c>
      <c r="J46" s="54"/>
    </row>
    <row r="47" spans="2:10" x14ac:dyDescent="0.25">
      <c r="B47" s="259"/>
      <c r="C47" s="256"/>
      <c r="D47" s="35" t="s">
        <v>37</v>
      </c>
      <c r="E47" s="3">
        <v>342</v>
      </c>
      <c r="F47" s="28">
        <v>373</v>
      </c>
      <c r="G47" s="2"/>
      <c r="H47" s="252"/>
      <c r="I47" s="53" t="s">
        <v>78</v>
      </c>
      <c r="J47" s="54"/>
    </row>
    <row r="48" spans="2:10" ht="30" x14ac:dyDescent="0.25">
      <c r="B48" s="259"/>
      <c r="C48" s="256"/>
      <c r="D48" s="35" t="s">
        <v>38</v>
      </c>
      <c r="E48" s="3">
        <v>374</v>
      </c>
      <c r="F48" s="28">
        <v>381</v>
      </c>
      <c r="G48" s="2"/>
      <c r="H48" s="252"/>
      <c r="I48" s="55" t="s">
        <v>79</v>
      </c>
      <c r="J48" s="56"/>
    </row>
    <row r="49" spans="2:10" x14ac:dyDescent="0.25">
      <c r="B49" s="259"/>
      <c r="C49" s="256"/>
      <c r="D49" s="35" t="s">
        <v>39</v>
      </c>
      <c r="E49" s="3">
        <v>382</v>
      </c>
      <c r="F49" s="28">
        <v>404</v>
      </c>
      <c r="G49" s="2"/>
      <c r="H49" s="252"/>
      <c r="I49" s="57" t="s">
        <v>80</v>
      </c>
      <c r="J49" s="58"/>
    </row>
    <row r="50" spans="2:10" ht="30" x14ac:dyDescent="0.25">
      <c r="B50" s="259"/>
      <c r="C50" s="256"/>
      <c r="D50" s="35" t="s">
        <v>40</v>
      </c>
      <c r="E50" s="3">
        <v>405</v>
      </c>
      <c r="F50" s="28">
        <v>410</v>
      </c>
      <c r="G50" s="2"/>
      <c r="H50" s="252"/>
      <c r="I50" s="53" t="s">
        <v>81</v>
      </c>
      <c r="J50" s="54"/>
    </row>
    <row r="51" spans="2:10" ht="30" x14ac:dyDescent="0.25">
      <c r="B51" s="259"/>
      <c r="C51" s="256"/>
      <c r="D51" s="35" t="s">
        <v>41</v>
      </c>
      <c r="E51" s="3">
        <v>411</v>
      </c>
      <c r="F51" s="28">
        <v>423</v>
      </c>
      <c r="G51" s="2"/>
      <c r="H51" s="252"/>
      <c r="I51" s="55" t="s">
        <v>82</v>
      </c>
      <c r="J51" s="56"/>
    </row>
    <row r="52" spans="2:10" ht="30" x14ac:dyDescent="0.25">
      <c r="B52" s="259"/>
      <c r="C52" s="256"/>
      <c r="D52" s="35" t="s">
        <v>42</v>
      </c>
      <c r="E52" s="3">
        <v>424</v>
      </c>
      <c r="F52" s="28">
        <v>440</v>
      </c>
      <c r="G52" s="2"/>
      <c r="H52" s="252"/>
      <c r="I52" s="3" t="s">
        <v>83</v>
      </c>
      <c r="J52" s="28"/>
    </row>
    <row r="53" spans="2:10" ht="30.75" thickBot="1" x14ac:dyDescent="0.3">
      <c r="B53" s="260"/>
      <c r="C53" s="257"/>
      <c r="D53" s="36" t="s">
        <v>43</v>
      </c>
      <c r="E53" s="16">
        <v>441</v>
      </c>
      <c r="F53" s="4">
        <v>457</v>
      </c>
      <c r="G53" s="2"/>
      <c r="H53" s="253"/>
      <c r="I53" s="16" t="s">
        <v>84</v>
      </c>
      <c r="J53" s="4"/>
    </row>
    <row r="54" spans="2:10" ht="15.75" thickBot="1" x14ac:dyDescent="0.3">
      <c r="B54" s="29" t="s">
        <v>21</v>
      </c>
      <c r="C54" s="30"/>
      <c r="D54" s="30"/>
      <c r="E54" s="31"/>
      <c r="F54" s="32">
        <f>+F53</f>
        <v>457</v>
      </c>
      <c r="G54" s="2"/>
      <c r="H54" s="33">
        <f>SUM(H41)</f>
        <v>2</v>
      </c>
      <c r="I54" s="31"/>
      <c r="J54" s="32"/>
    </row>
    <row r="55" spans="2:10" x14ac:dyDescent="0.25">
      <c r="B55" s="23"/>
      <c r="C55" s="23"/>
      <c r="D55" s="23"/>
      <c r="E55" s="24"/>
      <c r="F55" s="24"/>
      <c r="G55" s="2"/>
      <c r="H55" s="24"/>
      <c r="I55" s="24"/>
      <c r="J55" s="24"/>
    </row>
    <row r="56" spans="2:10" ht="15.75" thickBot="1" x14ac:dyDescent="0.3">
      <c r="B56" s="258" t="s">
        <v>44</v>
      </c>
      <c r="C56" s="258"/>
      <c r="D56" s="258"/>
      <c r="E56" s="258"/>
      <c r="F56" s="258"/>
      <c r="G56" s="258"/>
      <c r="H56" s="258"/>
      <c r="I56" s="258"/>
      <c r="J56" s="258"/>
    </row>
    <row r="57" spans="2:10" x14ac:dyDescent="0.25">
      <c r="B57" s="241" t="s">
        <v>2</v>
      </c>
      <c r="C57" s="239" t="s">
        <v>3</v>
      </c>
      <c r="D57" s="239" t="s">
        <v>4</v>
      </c>
      <c r="E57" s="234" t="s">
        <v>5</v>
      </c>
      <c r="F57" s="235"/>
      <c r="G57" s="1"/>
      <c r="H57" s="236" t="s">
        <v>11</v>
      </c>
      <c r="I57" s="234"/>
      <c r="J57" s="235"/>
    </row>
    <row r="58" spans="2:10" ht="60" x14ac:dyDescent="0.25">
      <c r="B58" s="244"/>
      <c r="C58" s="245"/>
      <c r="D58" s="245"/>
      <c r="E58" s="25" t="s">
        <v>6</v>
      </c>
      <c r="F58" s="26" t="s">
        <v>7</v>
      </c>
      <c r="G58" s="2"/>
      <c r="H58" s="27" t="s">
        <v>8</v>
      </c>
      <c r="I58" s="25" t="s">
        <v>9</v>
      </c>
      <c r="J58" s="26" t="s">
        <v>10</v>
      </c>
    </row>
    <row r="59" spans="2:10" ht="30.75" thickBot="1" x14ac:dyDescent="0.3">
      <c r="B59" s="37" t="s">
        <v>45</v>
      </c>
      <c r="C59" s="14">
        <v>1</v>
      </c>
      <c r="D59" s="14" t="s">
        <v>44</v>
      </c>
      <c r="E59" s="16">
        <v>1</v>
      </c>
      <c r="F59" s="4">
        <v>29</v>
      </c>
      <c r="G59" s="2"/>
      <c r="H59" s="17">
        <v>1</v>
      </c>
      <c r="I59" s="16" t="s">
        <v>85</v>
      </c>
      <c r="J59" s="4"/>
    </row>
    <row r="60" spans="2:10" ht="15.75" thickBot="1" x14ac:dyDescent="0.3">
      <c r="B60" s="29" t="s">
        <v>21</v>
      </c>
      <c r="C60" s="30">
        <f>C59</f>
        <v>1</v>
      </c>
      <c r="D60" s="30"/>
      <c r="E60" s="31"/>
      <c r="F60" s="34">
        <f>F59</f>
        <v>29</v>
      </c>
      <c r="G60" s="2"/>
      <c r="H60" s="33"/>
      <c r="I60" s="31"/>
      <c r="J60" s="32"/>
    </row>
    <row r="62" spans="2:10" x14ac:dyDescent="0.25">
      <c r="B62" s="238" t="s">
        <v>30</v>
      </c>
      <c r="C62" s="238"/>
      <c r="E62" s="238" t="s">
        <v>29</v>
      </c>
      <c r="F62" s="238"/>
      <c r="G62" s="238"/>
      <c r="I62" s="238" t="s">
        <v>28</v>
      </c>
      <c r="J62" s="238"/>
    </row>
    <row r="64" spans="2:10" x14ac:dyDescent="0.25">
      <c r="B64" s="18"/>
      <c r="C64" s="18"/>
      <c r="D64" s="19"/>
      <c r="E64" s="20"/>
      <c r="F64" s="20"/>
      <c r="G64" s="20"/>
      <c r="I64" s="20"/>
      <c r="J64" s="20"/>
    </row>
    <row r="65" spans="2:10" x14ac:dyDescent="0.25">
      <c r="B65" s="21" t="s">
        <v>25</v>
      </c>
      <c r="C65" s="21"/>
      <c r="D65" s="19"/>
      <c r="E65" s="1" t="s">
        <v>26</v>
      </c>
      <c r="F65" s="22"/>
      <c r="I65" s="254" t="s">
        <v>27</v>
      </c>
      <c r="J65" s="254"/>
    </row>
  </sheetData>
  <mergeCells count="36">
    <mergeCell ref="F41:F42"/>
    <mergeCell ref="B30:B35"/>
    <mergeCell ref="H41:H53"/>
    <mergeCell ref="I65:J65"/>
    <mergeCell ref="I62:J62"/>
    <mergeCell ref="E62:G62"/>
    <mergeCell ref="B62:C62"/>
    <mergeCell ref="C41:C53"/>
    <mergeCell ref="B57:B58"/>
    <mergeCell ref="C57:C58"/>
    <mergeCell ref="D57:D58"/>
    <mergeCell ref="E57:F57"/>
    <mergeCell ref="H57:J57"/>
    <mergeCell ref="B56:J56"/>
    <mergeCell ref="B41:B53"/>
    <mergeCell ref="E41:E42"/>
    <mergeCell ref="B14:B19"/>
    <mergeCell ref="B22:B27"/>
    <mergeCell ref="B38:J38"/>
    <mergeCell ref="B39:B40"/>
    <mergeCell ref="C39:C40"/>
    <mergeCell ref="D39:D40"/>
    <mergeCell ref="E39:F39"/>
    <mergeCell ref="H39:J39"/>
    <mergeCell ref="H13:H19"/>
    <mergeCell ref="H21:H27"/>
    <mergeCell ref="H29:H35"/>
    <mergeCell ref="E9:F9"/>
    <mergeCell ref="H9:J9"/>
    <mergeCell ref="B4:J4"/>
    <mergeCell ref="B5:J5"/>
    <mergeCell ref="B6:J6"/>
    <mergeCell ref="B8:J8"/>
    <mergeCell ref="D9:D10"/>
    <mergeCell ref="C9:C10"/>
    <mergeCell ref="B9:B10"/>
  </mergeCells>
  <pageMargins left="0.7" right="0.7" top="0.75" bottom="0.75" header="0.3" footer="0.3"/>
  <pageSetup paperSize="9" scale="6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M73"/>
  <sheetViews>
    <sheetView topLeftCell="A52" workbookViewId="0">
      <selection activeCell="D63" sqref="D63:D64"/>
    </sheetView>
  </sheetViews>
  <sheetFormatPr baseColWidth="10" defaultRowHeight="15" x14ac:dyDescent="0.25"/>
  <cols>
    <col min="3" max="3" width="9.28515625" customWidth="1"/>
    <col min="4" max="4" width="45.5703125" customWidth="1"/>
    <col min="7" max="7" width="3.7109375" customWidth="1"/>
    <col min="9" max="9" width="11.28515625" bestFit="1" customWidth="1"/>
    <col min="10" max="10" width="3.7109375" bestFit="1" customWidth="1"/>
    <col min="11" max="11" width="17.42578125" customWidth="1"/>
  </cols>
  <sheetData>
    <row r="4" spans="2:11" ht="20.25" thickBot="1" x14ac:dyDescent="0.35">
      <c r="B4" s="237" t="s">
        <v>46</v>
      </c>
      <c r="C4" s="237"/>
      <c r="D4" s="237"/>
      <c r="E4" s="237"/>
      <c r="F4" s="237"/>
      <c r="G4" s="237"/>
      <c r="H4" s="237"/>
      <c r="I4" s="237"/>
      <c r="J4" s="237"/>
      <c r="K4" s="237"/>
    </row>
    <row r="5" spans="2:11" ht="15.75" thickTop="1" x14ac:dyDescent="0.25">
      <c r="B5" s="238" t="s">
        <v>0</v>
      </c>
      <c r="C5" s="238"/>
      <c r="D5" s="238"/>
      <c r="E5" s="238"/>
      <c r="F5" s="238"/>
      <c r="G5" s="238"/>
      <c r="H5" s="238"/>
      <c r="I5" s="238"/>
      <c r="J5" s="238"/>
      <c r="K5" s="238"/>
    </row>
    <row r="6" spans="2:11" x14ac:dyDescent="0.25">
      <c r="B6" s="285" t="s">
        <v>222</v>
      </c>
      <c r="C6" s="285"/>
      <c r="D6" s="285"/>
      <c r="E6" s="285"/>
      <c r="F6" s="285"/>
      <c r="G6" s="219"/>
      <c r="H6" s="286" t="s">
        <v>45</v>
      </c>
      <c r="I6" s="286"/>
      <c r="J6" s="219"/>
      <c r="K6" s="220">
        <v>2026</v>
      </c>
    </row>
    <row r="8" spans="2:11" ht="15.75" thickBot="1" x14ac:dyDescent="0.3">
      <c r="B8" s="238" t="s">
        <v>1</v>
      </c>
      <c r="C8" s="238"/>
      <c r="D8" s="238"/>
      <c r="E8" s="238"/>
      <c r="F8" s="238"/>
      <c r="G8" s="238"/>
      <c r="H8" s="238"/>
      <c r="I8" s="238"/>
      <c r="J8" s="238"/>
      <c r="K8" s="238"/>
    </row>
    <row r="9" spans="2:11" x14ac:dyDescent="0.25">
      <c r="B9" s="241" t="s">
        <v>2</v>
      </c>
      <c r="C9" s="239" t="s">
        <v>3</v>
      </c>
      <c r="D9" s="239" t="s">
        <v>4</v>
      </c>
      <c r="E9" s="234" t="s">
        <v>5</v>
      </c>
      <c r="F9" s="235"/>
      <c r="G9" s="38"/>
      <c r="H9" s="236" t="s">
        <v>11</v>
      </c>
      <c r="I9" s="234"/>
      <c r="J9" s="266"/>
      <c r="K9" s="235"/>
    </row>
    <row r="10" spans="2:11" s="2" customFormat="1" ht="60.75" thickBot="1" x14ac:dyDescent="0.3">
      <c r="B10" s="242"/>
      <c r="C10" s="240"/>
      <c r="D10" s="240"/>
      <c r="E10" s="39" t="s">
        <v>6</v>
      </c>
      <c r="F10" s="13" t="s">
        <v>7</v>
      </c>
      <c r="H10" s="40" t="s">
        <v>8</v>
      </c>
      <c r="I10" s="283" t="s">
        <v>9</v>
      </c>
      <c r="J10" s="284"/>
      <c r="K10" s="4" t="s">
        <v>10</v>
      </c>
    </row>
    <row r="12" spans="2:11" ht="15.75" thickBot="1" x14ac:dyDescent="0.3">
      <c r="B12" t="s">
        <v>12</v>
      </c>
      <c r="C12" s="215" t="str">
        <f>+H6</f>
        <v>PRIMER TRIMESTRE</v>
      </c>
    </row>
    <row r="13" spans="2:11" x14ac:dyDescent="0.25">
      <c r="B13" s="6" t="s">
        <v>19</v>
      </c>
      <c r="C13" s="43" t="s">
        <v>47</v>
      </c>
      <c r="D13" s="7" t="s">
        <v>14</v>
      </c>
      <c r="E13" s="49">
        <v>1</v>
      </c>
      <c r="F13" s="212">
        <f>+'CP-T-005 9 2026'!E24</f>
        <v>51</v>
      </c>
      <c r="H13" s="271">
        <v>43</v>
      </c>
      <c r="I13" s="134">
        <f>+'CP-T-005 7 2026'!F25</f>
        <v>14241</v>
      </c>
      <c r="J13" s="7" t="s">
        <v>200</v>
      </c>
      <c r="K13" s="8"/>
    </row>
    <row r="14" spans="2:11" x14ac:dyDescent="0.25">
      <c r="B14" s="274" t="s">
        <v>20</v>
      </c>
      <c r="C14" s="44" t="s">
        <v>47</v>
      </c>
      <c r="D14" s="5" t="s">
        <v>15</v>
      </c>
      <c r="E14" s="50">
        <v>1</v>
      </c>
      <c r="F14" s="211">
        <f>+'CP-T-005 9 2026'!E36</f>
        <v>24</v>
      </c>
      <c r="H14" s="272"/>
      <c r="I14" s="135">
        <f>+'CP-T-005 7 2026'!F37</f>
        <v>6238</v>
      </c>
      <c r="J14" s="5" t="s">
        <v>200</v>
      </c>
      <c r="K14" s="9"/>
    </row>
    <row r="15" spans="2:11" ht="15" customHeight="1" x14ac:dyDescent="0.25">
      <c r="B15" s="274"/>
      <c r="C15" s="42" t="s">
        <v>47</v>
      </c>
      <c r="D15" s="5" t="s">
        <v>16</v>
      </c>
      <c r="E15" s="50">
        <v>1</v>
      </c>
      <c r="F15" s="211">
        <f>+'CP-T-005 9 2026'!E41</f>
        <v>6</v>
      </c>
      <c r="H15" s="272"/>
      <c r="I15" s="146">
        <f>+'CP-T-005 7 2026'!F42</f>
        <v>1639</v>
      </c>
      <c r="J15" s="5" t="s">
        <v>200</v>
      </c>
      <c r="K15" s="9"/>
    </row>
    <row r="16" spans="2:11" x14ac:dyDescent="0.25">
      <c r="B16" s="274"/>
      <c r="C16" s="42" t="s">
        <v>47</v>
      </c>
      <c r="D16" s="5" t="s">
        <v>86</v>
      </c>
      <c r="E16" s="50">
        <v>1</v>
      </c>
      <c r="F16" s="211">
        <f>+'CP-T-005 9 2026'!E58</f>
        <v>26</v>
      </c>
      <c r="H16" s="272"/>
      <c r="I16" s="146">
        <f>+'CP-T-005 7 2026'!F59</f>
        <v>7490</v>
      </c>
      <c r="J16" s="5" t="s">
        <v>200</v>
      </c>
      <c r="K16" s="9"/>
    </row>
    <row r="17" spans="2:12" x14ac:dyDescent="0.25">
      <c r="B17" s="274"/>
      <c r="C17" s="42" t="s">
        <v>47</v>
      </c>
      <c r="D17" s="5" t="s">
        <v>18</v>
      </c>
      <c r="E17" s="50">
        <v>1</v>
      </c>
      <c r="F17" s="211">
        <v>376</v>
      </c>
      <c r="H17" s="272"/>
      <c r="I17" s="275">
        <f>+'CP-T-005 7 2026'!F83</f>
        <v>354378</v>
      </c>
      <c r="J17" s="269" t="s">
        <v>200</v>
      </c>
      <c r="K17" s="280"/>
    </row>
    <row r="18" spans="2:12" x14ac:dyDescent="0.25">
      <c r="B18" s="274"/>
      <c r="C18" s="45" t="s">
        <v>48</v>
      </c>
      <c r="D18" s="5" t="s">
        <v>18</v>
      </c>
      <c r="E18" s="135">
        <f>+F17+1</f>
        <v>377</v>
      </c>
      <c r="F18" s="211">
        <v>868</v>
      </c>
      <c r="H18" s="272"/>
      <c r="I18" s="275"/>
      <c r="J18" s="269"/>
      <c r="K18" s="280"/>
    </row>
    <row r="19" spans="2:12" ht="15.75" thickBot="1" x14ac:dyDescent="0.3">
      <c r="B19" s="274"/>
      <c r="C19" s="45" t="s">
        <v>49</v>
      </c>
      <c r="D19" s="5" t="s">
        <v>18</v>
      </c>
      <c r="E19" s="135">
        <f>+F18+1</f>
        <v>869</v>
      </c>
      <c r="F19" s="211">
        <v>1232</v>
      </c>
      <c r="H19" s="273"/>
      <c r="I19" s="276"/>
      <c r="J19" s="282"/>
      <c r="K19" s="281"/>
    </row>
    <row r="20" spans="2:12" ht="15.75" thickBot="1" x14ac:dyDescent="0.3">
      <c r="B20" s="10" t="s">
        <v>21</v>
      </c>
      <c r="C20" s="11">
        <v>3</v>
      </c>
      <c r="D20" s="11"/>
      <c r="E20" s="11"/>
      <c r="F20" s="150">
        <f>+F13+F14+F15+F16+F19</f>
        <v>1339</v>
      </c>
      <c r="H20" s="165"/>
      <c r="I20" s="166">
        <f>SUM(I13:I19)</f>
        <v>383986</v>
      </c>
      <c r="J20" s="167" t="s">
        <v>200</v>
      </c>
      <c r="K20" s="165"/>
      <c r="L20" s="46"/>
    </row>
    <row r="21" spans="2:12" x14ac:dyDescent="0.25">
      <c r="B21" s="6" t="s">
        <v>19</v>
      </c>
      <c r="C21" s="43" t="s">
        <v>47</v>
      </c>
      <c r="D21" s="7" t="s">
        <v>14</v>
      </c>
      <c r="E21" s="49">
        <v>1</v>
      </c>
      <c r="F21" s="151">
        <f>+'CP-T-005 8 2026'!E24</f>
        <v>49</v>
      </c>
      <c r="H21" s="271">
        <v>43</v>
      </c>
      <c r="I21" s="134">
        <f>+'CP-T-005 8 2026'!F25</f>
        <v>14411</v>
      </c>
      <c r="J21" s="134" t="s">
        <v>200</v>
      </c>
      <c r="K21" s="8"/>
    </row>
    <row r="22" spans="2:12" x14ac:dyDescent="0.25">
      <c r="B22" s="243" t="s">
        <v>22</v>
      </c>
      <c r="C22" s="44" t="s">
        <v>47</v>
      </c>
      <c r="D22" s="5" t="s">
        <v>15</v>
      </c>
      <c r="E22" s="50">
        <v>1</v>
      </c>
      <c r="F22" s="149">
        <v>24</v>
      </c>
      <c r="H22" s="272"/>
      <c r="I22" s="135">
        <f>+'CP-T-005 8 2026'!F37</f>
        <v>6350</v>
      </c>
      <c r="J22" s="135" t="s">
        <v>200</v>
      </c>
      <c r="K22" s="9"/>
    </row>
    <row r="23" spans="2:12" x14ac:dyDescent="0.25">
      <c r="B23" s="243"/>
      <c r="C23" s="42" t="s">
        <v>47</v>
      </c>
      <c r="D23" s="5" t="s">
        <v>16</v>
      </c>
      <c r="E23" s="50">
        <v>1</v>
      </c>
      <c r="F23" s="149">
        <f>+'CP-T-005 8 2026'!E41</f>
        <v>6</v>
      </c>
      <c r="H23" s="272"/>
      <c r="I23" s="135">
        <f>+'CP-T-005 8 2026'!F42</f>
        <v>1697</v>
      </c>
      <c r="J23" s="135" t="s">
        <v>200</v>
      </c>
      <c r="K23" s="9"/>
    </row>
    <row r="24" spans="2:12" ht="15" customHeight="1" x14ac:dyDescent="0.25">
      <c r="B24" s="243"/>
      <c r="C24" s="42" t="s">
        <v>47</v>
      </c>
      <c r="D24" s="5" t="s">
        <v>17</v>
      </c>
      <c r="E24" s="50">
        <v>1</v>
      </c>
      <c r="F24" s="149">
        <f>+'CP-T-005 8 2026'!E58</f>
        <v>26</v>
      </c>
      <c r="H24" s="272"/>
      <c r="I24" s="146">
        <f>+'CP-T-005 8 2026'!F59</f>
        <v>7509</v>
      </c>
      <c r="J24" s="135" t="s">
        <v>200</v>
      </c>
      <c r="K24" s="9"/>
    </row>
    <row r="25" spans="2:12" x14ac:dyDescent="0.25">
      <c r="B25" s="243"/>
      <c r="C25" s="42" t="s">
        <v>47</v>
      </c>
      <c r="D25" s="5" t="s">
        <v>18</v>
      </c>
      <c r="E25" s="50">
        <v>1</v>
      </c>
      <c r="F25" s="149">
        <v>434</v>
      </c>
      <c r="H25" s="272"/>
      <c r="I25" s="275">
        <f>+'CP-T-005 8 2026'!F83</f>
        <v>404565</v>
      </c>
      <c r="J25" s="277" t="s">
        <v>200</v>
      </c>
      <c r="K25" s="9"/>
    </row>
    <row r="26" spans="2:12" x14ac:dyDescent="0.25">
      <c r="B26" s="243"/>
      <c r="C26" s="45" t="s">
        <v>48</v>
      </c>
      <c r="D26" s="5" t="s">
        <v>18</v>
      </c>
      <c r="E26" s="135">
        <f>+F25+1</f>
        <v>435</v>
      </c>
      <c r="F26" s="149">
        <v>1019</v>
      </c>
      <c r="H26" s="272"/>
      <c r="I26" s="275"/>
      <c r="J26" s="277"/>
      <c r="K26" s="9"/>
    </row>
    <row r="27" spans="2:12" ht="15.75" thickBot="1" x14ac:dyDescent="0.3">
      <c r="B27" s="243"/>
      <c r="C27" s="45" t="s">
        <v>49</v>
      </c>
      <c r="D27" s="5" t="s">
        <v>18</v>
      </c>
      <c r="E27" s="135">
        <f>+F26+1</f>
        <v>1020</v>
      </c>
      <c r="F27" s="148">
        <v>1419</v>
      </c>
      <c r="H27" s="273"/>
      <c r="I27" s="276"/>
      <c r="J27" s="278"/>
      <c r="K27" s="12"/>
    </row>
    <row r="28" spans="2:12" ht="15.75" thickBot="1" x14ac:dyDescent="0.3">
      <c r="B28" s="10" t="s">
        <v>21</v>
      </c>
      <c r="C28" s="11">
        <v>3</v>
      </c>
      <c r="D28" s="11"/>
      <c r="E28" s="11"/>
      <c r="F28" s="150">
        <f>+F21+F22+F23+F24+F27</f>
        <v>1524</v>
      </c>
      <c r="H28" s="165"/>
      <c r="I28" s="166">
        <f>SUM(I21:I27)</f>
        <v>434532</v>
      </c>
      <c r="J28" s="167" t="s">
        <v>200</v>
      </c>
      <c r="K28" s="165"/>
    </row>
    <row r="29" spans="2:12" x14ac:dyDescent="0.25">
      <c r="B29" s="6" t="s">
        <v>19</v>
      </c>
      <c r="C29" s="43" t="s">
        <v>47</v>
      </c>
      <c r="D29" s="7" t="s">
        <v>14</v>
      </c>
      <c r="E29" s="49">
        <v>1</v>
      </c>
      <c r="F29" s="151">
        <f>+'CP-T-005 7 2026'!E24</f>
        <v>49</v>
      </c>
      <c r="H29" s="271">
        <v>43</v>
      </c>
      <c r="I29" s="136">
        <f>+'CP-T-005 9 2026'!F25</f>
        <v>14663</v>
      </c>
      <c r="J29" s="7" t="s">
        <v>200</v>
      </c>
      <c r="K29" s="8"/>
    </row>
    <row r="30" spans="2:12" x14ac:dyDescent="0.25">
      <c r="B30" s="243" t="s">
        <v>23</v>
      </c>
      <c r="C30" s="44" t="s">
        <v>47</v>
      </c>
      <c r="D30" s="5" t="s">
        <v>15</v>
      </c>
      <c r="E30" s="50">
        <v>1</v>
      </c>
      <c r="F30" s="149">
        <f>+'CP-T-005 7 2026'!E36</f>
        <v>24</v>
      </c>
      <c r="H30" s="272"/>
      <c r="I30" s="137">
        <f>+'CP-T-005 9 2026'!F37</f>
        <v>6252</v>
      </c>
      <c r="J30" s="5" t="s">
        <v>200</v>
      </c>
      <c r="K30" s="9"/>
    </row>
    <row r="31" spans="2:12" x14ac:dyDescent="0.25">
      <c r="B31" s="243"/>
      <c r="C31" s="42" t="s">
        <v>47</v>
      </c>
      <c r="D31" s="5" t="s">
        <v>16</v>
      </c>
      <c r="E31" s="50">
        <v>1</v>
      </c>
      <c r="F31" s="149">
        <v>7</v>
      </c>
      <c r="H31" s="272"/>
      <c r="I31" s="137">
        <f>+'CP-T-005 9 2026'!F42</f>
        <v>1656</v>
      </c>
      <c r="J31" s="5" t="s">
        <v>200</v>
      </c>
      <c r="K31" s="9"/>
    </row>
    <row r="32" spans="2:12" ht="15" customHeight="1" x14ac:dyDescent="0.25">
      <c r="B32" s="243"/>
      <c r="C32" s="42" t="s">
        <v>47</v>
      </c>
      <c r="D32" s="5" t="s">
        <v>17</v>
      </c>
      <c r="E32" s="50">
        <v>1</v>
      </c>
      <c r="F32" s="149">
        <f>+'CP-T-005 7 2026'!E58</f>
        <v>26</v>
      </c>
      <c r="H32" s="272"/>
      <c r="I32" s="146">
        <f>+'CP-T-005 9 2026'!F59</f>
        <v>7592</v>
      </c>
      <c r="J32" s="5" t="s">
        <v>200</v>
      </c>
      <c r="K32" s="9"/>
    </row>
    <row r="33" spans="2:11" x14ac:dyDescent="0.25">
      <c r="B33" s="243"/>
      <c r="C33" s="42" t="s">
        <v>47</v>
      </c>
      <c r="D33" s="5" t="s">
        <v>18</v>
      </c>
      <c r="E33" s="50">
        <v>1</v>
      </c>
      <c r="F33" s="149">
        <v>453</v>
      </c>
      <c r="H33" s="272"/>
      <c r="I33" s="267">
        <f>+'CP-T-005 9 2026'!F83</f>
        <v>345717</v>
      </c>
      <c r="J33" s="269" t="s">
        <v>200</v>
      </c>
      <c r="K33" s="9"/>
    </row>
    <row r="34" spans="2:11" x14ac:dyDescent="0.25">
      <c r="B34" s="243"/>
      <c r="C34" s="45" t="s">
        <v>48</v>
      </c>
      <c r="D34" s="5" t="s">
        <v>18</v>
      </c>
      <c r="E34" s="135">
        <f>+F33+1</f>
        <v>454</v>
      </c>
      <c r="F34" s="149">
        <v>1060</v>
      </c>
      <c r="H34" s="272"/>
      <c r="I34" s="267"/>
      <c r="J34" s="269"/>
      <c r="K34" s="9"/>
    </row>
    <row r="35" spans="2:11" ht="15.75" thickBot="1" x14ac:dyDescent="0.3">
      <c r="B35" s="243"/>
      <c r="C35" s="45" t="s">
        <v>49</v>
      </c>
      <c r="D35" s="5" t="s">
        <v>18</v>
      </c>
      <c r="E35" s="135">
        <f>+F34+1</f>
        <v>1061</v>
      </c>
      <c r="F35" s="148">
        <v>1472</v>
      </c>
      <c r="H35" s="279"/>
      <c r="I35" s="268"/>
      <c r="J35" s="270"/>
      <c r="K35" s="174"/>
    </row>
    <row r="36" spans="2:11" ht="15.75" thickBot="1" x14ac:dyDescent="0.3">
      <c r="B36" s="10" t="s">
        <v>21</v>
      </c>
      <c r="C36" s="11">
        <v>3</v>
      </c>
      <c r="D36" s="11"/>
      <c r="E36" s="11"/>
      <c r="F36" s="150">
        <f>+F29+F30+F31+F32+F35</f>
        <v>1578</v>
      </c>
      <c r="H36" s="175"/>
      <c r="I36" s="176">
        <f>+'CP-T-005 7 2026'!F83</f>
        <v>354378</v>
      </c>
      <c r="J36" s="176" t="s">
        <v>200</v>
      </c>
      <c r="K36" s="177"/>
    </row>
    <row r="38" spans="2:11" ht="15.75" thickBot="1" x14ac:dyDescent="0.3">
      <c r="B38" s="238" t="s">
        <v>24</v>
      </c>
      <c r="C38" s="238"/>
      <c r="D38" s="238"/>
      <c r="E38" s="238"/>
      <c r="F38" s="238"/>
      <c r="G38" s="238"/>
      <c r="H38" s="238"/>
      <c r="I38" s="238"/>
      <c r="J38" s="238"/>
      <c r="K38" s="238"/>
    </row>
    <row r="39" spans="2:11" x14ac:dyDescent="0.25">
      <c r="B39" s="241" t="s">
        <v>2</v>
      </c>
      <c r="C39" s="239" t="s">
        <v>3</v>
      </c>
      <c r="D39" s="239" t="s">
        <v>4</v>
      </c>
      <c r="E39" s="234" t="s">
        <v>5</v>
      </c>
      <c r="F39" s="235"/>
      <c r="G39" s="38"/>
      <c r="H39" s="236" t="s">
        <v>11</v>
      </c>
      <c r="I39" s="234"/>
      <c r="J39" s="266"/>
      <c r="K39" s="235"/>
    </row>
    <row r="40" spans="2:11" ht="60.75" thickBot="1" x14ac:dyDescent="0.3">
      <c r="B40" s="244"/>
      <c r="C40" s="245"/>
      <c r="D40" s="245"/>
      <c r="E40" s="25" t="s">
        <v>6</v>
      </c>
      <c r="F40" s="26" t="s">
        <v>7</v>
      </c>
      <c r="G40" s="2"/>
      <c r="H40" s="17" t="s">
        <v>8</v>
      </c>
      <c r="I40" s="16" t="s">
        <v>9</v>
      </c>
      <c r="J40" s="139"/>
      <c r="K40" s="4" t="s">
        <v>10</v>
      </c>
    </row>
    <row r="41" spans="2:11" x14ac:dyDescent="0.25">
      <c r="B41" s="259" t="str">
        <f>+C12</f>
        <v>PRIMER TRIMESTRE</v>
      </c>
      <c r="C41" s="255">
        <v>1</v>
      </c>
      <c r="D41" s="35" t="s">
        <v>31</v>
      </c>
      <c r="E41" s="245">
        <v>1</v>
      </c>
      <c r="F41" s="249">
        <v>19</v>
      </c>
      <c r="G41" s="2"/>
      <c r="H41" s="251">
        <v>15</v>
      </c>
      <c r="I41" s="262">
        <v>13011</v>
      </c>
      <c r="J41" s="140" t="s">
        <v>200</v>
      </c>
      <c r="K41" s="52"/>
    </row>
    <row r="42" spans="2:11" ht="15.75" x14ac:dyDescent="0.25">
      <c r="B42" s="259"/>
      <c r="C42" s="256"/>
      <c r="D42" s="224" t="s">
        <v>227</v>
      </c>
      <c r="E42" s="264"/>
      <c r="F42" s="265"/>
      <c r="G42" s="2"/>
      <c r="H42" s="252"/>
      <c r="I42" s="263"/>
      <c r="J42" s="141"/>
      <c r="K42" s="54"/>
    </row>
    <row r="43" spans="2:11" ht="30" x14ac:dyDescent="0.25">
      <c r="B43" s="259"/>
      <c r="C43" s="256"/>
      <c r="D43" s="35" t="s">
        <v>32</v>
      </c>
      <c r="E43" s="261"/>
      <c r="F43" s="250"/>
      <c r="G43" s="2"/>
      <c r="H43" s="252"/>
      <c r="I43" s="263"/>
      <c r="J43" s="141" t="s">
        <v>200</v>
      </c>
      <c r="K43" s="54"/>
    </row>
    <row r="44" spans="2:11" x14ac:dyDescent="0.25">
      <c r="B44" s="259"/>
      <c r="C44" s="256"/>
      <c r="D44" s="35" t="s">
        <v>33</v>
      </c>
      <c r="E44" s="3">
        <f>+F41+1</f>
        <v>20</v>
      </c>
      <c r="F44" s="28">
        <v>232</v>
      </c>
      <c r="G44" s="2"/>
      <c r="H44" s="252"/>
      <c r="I44" s="226">
        <v>94296</v>
      </c>
      <c r="J44" s="141" t="s">
        <v>200</v>
      </c>
      <c r="K44" s="54"/>
    </row>
    <row r="45" spans="2:11" x14ac:dyDescent="0.25">
      <c r="B45" s="259"/>
      <c r="C45" s="256"/>
      <c r="D45" s="35" t="s">
        <v>34</v>
      </c>
      <c r="E45" s="3">
        <f>+F44+1</f>
        <v>233</v>
      </c>
      <c r="F45" s="28">
        <v>247</v>
      </c>
      <c r="G45" s="2"/>
      <c r="H45" s="252"/>
      <c r="I45" s="226">
        <v>9397</v>
      </c>
      <c r="J45" s="141" t="s">
        <v>200</v>
      </c>
      <c r="K45" s="54"/>
    </row>
    <row r="46" spans="2:11" x14ac:dyDescent="0.25">
      <c r="B46" s="259"/>
      <c r="C46" s="256"/>
      <c r="D46" s="35" t="s">
        <v>35</v>
      </c>
      <c r="E46" s="3">
        <f t="shared" ref="E46:E53" si="0">+F45+1</f>
        <v>248</v>
      </c>
      <c r="F46" s="28">
        <v>279</v>
      </c>
      <c r="G46" s="2"/>
      <c r="H46" s="252"/>
      <c r="I46" s="226">
        <v>21579</v>
      </c>
      <c r="J46" s="141" t="s">
        <v>200</v>
      </c>
      <c r="K46" s="54"/>
    </row>
    <row r="47" spans="2:11" x14ac:dyDescent="0.25">
      <c r="B47" s="259"/>
      <c r="C47" s="256"/>
      <c r="D47" s="35" t="s">
        <v>36</v>
      </c>
      <c r="E47" s="3">
        <f t="shared" si="0"/>
        <v>280</v>
      </c>
      <c r="F47" s="28">
        <v>330</v>
      </c>
      <c r="G47" s="2"/>
      <c r="H47" s="252"/>
      <c r="I47" s="226">
        <v>25954</v>
      </c>
      <c r="J47" s="141" t="s">
        <v>200</v>
      </c>
      <c r="K47" s="54"/>
    </row>
    <row r="48" spans="2:11" x14ac:dyDescent="0.25">
      <c r="B48" s="259"/>
      <c r="C48" s="256"/>
      <c r="D48" s="35" t="s">
        <v>37</v>
      </c>
      <c r="E48" s="3">
        <f t="shared" si="0"/>
        <v>331</v>
      </c>
      <c r="F48" s="28">
        <v>372</v>
      </c>
      <c r="G48" s="2"/>
      <c r="H48" s="252"/>
      <c r="I48" s="226">
        <v>26136</v>
      </c>
      <c r="J48" s="141" t="s">
        <v>200</v>
      </c>
      <c r="K48" s="54"/>
    </row>
    <row r="49" spans="2:13" ht="30" x14ac:dyDescent="0.25">
      <c r="B49" s="259"/>
      <c r="C49" s="256"/>
      <c r="D49" s="35" t="s">
        <v>38</v>
      </c>
      <c r="E49" s="3">
        <f t="shared" si="0"/>
        <v>373</v>
      </c>
      <c r="F49" s="28">
        <v>380</v>
      </c>
      <c r="G49" s="2"/>
      <c r="H49" s="252"/>
      <c r="I49" s="227">
        <v>3559</v>
      </c>
      <c r="J49" s="142" t="s">
        <v>200</v>
      </c>
      <c r="K49" s="56"/>
    </row>
    <row r="50" spans="2:13" x14ac:dyDescent="0.25">
      <c r="B50" s="259"/>
      <c r="C50" s="256"/>
      <c r="D50" s="35" t="s">
        <v>39</v>
      </c>
      <c r="E50" s="3">
        <f t="shared" si="0"/>
        <v>381</v>
      </c>
      <c r="F50" s="28">
        <v>425</v>
      </c>
      <c r="G50" s="2"/>
      <c r="H50" s="252"/>
      <c r="I50" s="228">
        <v>24968</v>
      </c>
      <c r="J50" s="143" t="s">
        <v>200</v>
      </c>
      <c r="K50" s="58"/>
    </row>
    <row r="51" spans="2:13" ht="30" x14ac:dyDescent="0.25">
      <c r="B51" s="259"/>
      <c r="C51" s="256"/>
      <c r="D51" s="35" t="s">
        <v>40</v>
      </c>
      <c r="E51" s="3">
        <f t="shared" si="0"/>
        <v>426</v>
      </c>
      <c r="F51" s="28">
        <v>431</v>
      </c>
      <c r="G51" s="2"/>
      <c r="H51" s="252"/>
      <c r="I51" s="226">
        <v>2725</v>
      </c>
      <c r="J51" s="141" t="s">
        <v>200</v>
      </c>
      <c r="K51" s="54"/>
    </row>
    <row r="52" spans="2:13" ht="30" x14ac:dyDescent="0.25">
      <c r="B52" s="259"/>
      <c r="C52" s="256"/>
      <c r="D52" s="35" t="s">
        <v>41</v>
      </c>
      <c r="E52" s="3">
        <f t="shared" si="0"/>
        <v>432</v>
      </c>
      <c r="F52" s="28">
        <v>442</v>
      </c>
      <c r="G52" s="2"/>
      <c r="H52" s="252"/>
      <c r="I52" s="227">
        <v>6898</v>
      </c>
      <c r="J52" s="142" t="s">
        <v>200</v>
      </c>
      <c r="K52" s="56"/>
    </row>
    <row r="53" spans="2:13" ht="30" x14ac:dyDescent="0.25">
      <c r="B53" s="259"/>
      <c r="C53" s="256"/>
      <c r="D53" s="35" t="s">
        <v>42</v>
      </c>
      <c r="E53" s="3">
        <f t="shared" si="0"/>
        <v>443</v>
      </c>
      <c r="F53" s="28">
        <v>549</v>
      </c>
      <c r="G53" s="2"/>
      <c r="H53" s="252"/>
      <c r="I53" s="229">
        <v>10430</v>
      </c>
      <c r="J53" s="144" t="s">
        <v>200</v>
      </c>
      <c r="K53" s="28"/>
    </row>
    <row r="54" spans="2:13" ht="30.75" thickBot="1" x14ac:dyDescent="0.3">
      <c r="B54" s="260"/>
      <c r="C54" s="257"/>
      <c r="D54" s="36" t="s">
        <v>43</v>
      </c>
      <c r="E54" s="3">
        <f>+F53+1</f>
        <v>550</v>
      </c>
      <c r="F54" s="4">
        <v>480</v>
      </c>
      <c r="G54" s="2"/>
      <c r="H54" s="253"/>
      <c r="I54" s="230">
        <v>13646</v>
      </c>
      <c r="J54" s="139" t="s">
        <v>200</v>
      </c>
      <c r="K54" s="4"/>
    </row>
    <row r="55" spans="2:13" ht="15.75" thickBot="1" x14ac:dyDescent="0.3">
      <c r="B55" s="29" t="s">
        <v>21</v>
      </c>
      <c r="C55" s="30"/>
      <c r="D55" s="30"/>
      <c r="E55" s="31"/>
      <c r="F55" s="32">
        <f>+F54</f>
        <v>480</v>
      </c>
      <c r="G55" s="2"/>
      <c r="H55" s="33">
        <f>SUM(H41)</f>
        <v>15</v>
      </c>
      <c r="I55" s="31"/>
      <c r="J55" s="31"/>
      <c r="K55" s="32"/>
    </row>
    <row r="56" spans="2:13" x14ac:dyDescent="0.25">
      <c r="B56" s="41"/>
      <c r="C56" s="41"/>
      <c r="D56" s="41"/>
      <c r="E56" s="24"/>
      <c r="F56" s="24"/>
      <c r="G56" s="2"/>
      <c r="H56" s="24"/>
      <c r="I56" s="24"/>
      <c r="J56" s="24"/>
      <c r="K56" s="24"/>
    </row>
    <row r="57" spans="2:13" ht="15.75" thickBot="1" x14ac:dyDescent="0.3">
      <c r="B57" s="258" t="s">
        <v>44</v>
      </c>
      <c r="C57" s="258"/>
      <c r="D57" s="258"/>
      <c r="E57" s="258"/>
      <c r="F57" s="258"/>
      <c r="G57" s="258"/>
      <c r="H57" s="258"/>
      <c r="I57" s="258"/>
      <c r="J57" s="258"/>
    </row>
    <row r="58" spans="2:13" x14ac:dyDescent="0.25">
      <c r="B58" s="241" t="s">
        <v>2</v>
      </c>
      <c r="C58" s="239" t="s">
        <v>3</v>
      </c>
      <c r="D58" s="239" t="s">
        <v>4</v>
      </c>
      <c r="E58" s="234" t="s">
        <v>5</v>
      </c>
      <c r="F58" s="235"/>
      <c r="G58" s="216"/>
      <c r="H58" s="236" t="s">
        <v>11</v>
      </c>
      <c r="I58" s="234"/>
      <c r="J58" s="234"/>
      <c r="K58" s="8"/>
    </row>
    <row r="59" spans="2:13" ht="60" x14ac:dyDescent="0.25">
      <c r="B59" s="244"/>
      <c r="C59" s="245"/>
      <c r="D59" s="245"/>
      <c r="E59" s="25" t="s">
        <v>6</v>
      </c>
      <c r="F59" s="26" t="s">
        <v>7</v>
      </c>
      <c r="G59" s="2"/>
      <c r="H59" s="222" t="s">
        <v>8</v>
      </c>
      <c r="I59" s="3" t="s">
        <v>9</v>
      </c>
      <c r="J59" s="5"/>
      <c r="K59" s="28" t="s">
        <v>10</v>
      </c>
    </row>
    <row r="60" spans="2:13" ht="30.75" thickBot="1" x14ac:dyDescent="0.3">
      <c r="B60" s="218" t="str">
        <f>+B41</f>
        <v>PRIMER TRIMESTRE</v>
      </c>
      <c r="C60" s="217">
        <v>1</v>
      </c>
      <c r="D60" s="217" t="s">
        <v>44</v>
      </c>
      <c r="E60" s="16">
        <v>1</v>
      </c>
      <c r="F60" s="4">
        <v>36</v>
      </c>
      <c r="G60" s="2"/>
      <c r="H60" s="27">
        <v>1</v>
      </c>
      <c r="I60" s="225">
        <v>13553</v>
      </c>
      <c r="J60" s="25" t="s">
        <v>200</v>
      </c>
      <c r="K60" s="174"/>
      <c r="M60" s="231"/>
    </row>
    <row r="61" spans="2:13" ht="15.75" thickBot="1" x14ac:dyDescent="0.3">
      <c r="B61" s="29" t="s">
        <v>21</v>
      </c>
      <c r="C61" s="30">
        <f>C60</f>
        <v>1</v>
      </c>
      <c r="D61" s="30"/>
      <c r="E61" s="31"/>
      <c r="F61" s="34">
        <f>F60</f>
        <v>36</v>
      </c>
      <c r="G61" s="2"/>
      <c r="H61" s="33"/>
      <c r="I61" s="31"/>
      <c r="J61" s="31"/>
      <c r="K61" s="223"/>
    </row>
    <row r="62" spans="2:13" ht="15.75" thickBot="1" x14ac:dyDescent="0.3">
      <c r="B62" s="258"/>
      <c r="C62" s="258"/>
      <c r="D62" s="258"/>
      <c r="E62" s="258"/>
      <c r="F62" s="258"/>
      <c r="G62" s="258"/>
      <c r="H62" s="258"/>
      <c r="I62" s="258"/>
      <c r="J62" s="258"/>
      <c r="K62" s="258"/>
    </row>
    <row r="63" spans="2:13" x14ac:dyDescent="0.25">
      <c r="B63" s="241" t="s">
        <v>2</v>
      </c>
      <c r="C63" s="239" t="s">
        <v>3</v>
      </c>
      <c r="D63" s="239" t="s">
        <v>4</v>
      </c>
      <c r="E63" s="234" t="s">
        <v>5</v>
      </c>
      <c r="F63" s="235"/>
      <c r="G63" s="38"/>
      <c r="H63" s="236" t="s">
        <v>11</v>
      </c>
      <c r="I63" s="234"/>
      <c r="J63" s="266"/>
      <c r="K63" s="235"/>
    </row>
    <row r="64" spans="2:13" ht="60" x14ac:dyDescent="0.25">
      <c r="B64" s="244"/>
      <c r="C64" s="245"/>
      <c r="D64" s="245"/>
      <c r="E64" s="25"/>
      <c r="F64" s="26"/>
      <c r="G64" s="2"/>
      <c r="H64" s="27" t="s">
        <v>8</v>
      </c>
      <c r="I64" s="25" t="s">
        <v>9</v>
      </c>
      <c r="J64" s="145"/>
      <c r="K64" s="26" t="s">
        <v>10</v>
      </c>
    </row>
    <row r="65" spans="2:11" ht="30.75" thickBot="1" x14ac:dyDescent="0.3">
      <c r="B65" s="111" t="str">
        <f>+C12</f>
        <v>PRIMER TRIMESTRE</v>
      </c>
      <c r="C65" s="112"/>
      <c r="D65" s="112" t="s">
        <v>223</v>
      </c>
      <c r="E65" s="16"/>
      <c r="F65" s="4"/>
      <c r="G65" s="2"/>
      <c r="H65" s="17">
        <v>1</v>
      </c>
      <c r="I65" s="173">
        <v>11024</v>
      </c>
      <c r="J65" s="139" t="s">
        <v>200</v>
      </c>
      <c r="K65" s="4" t="s">
        <v>226</v>
      </c>
    </row>
    <row r="66" spans="2:11" ht="30.75" thickBot="1" x14ac:dyDescent="0.3">
      <c r="B66" s="218" t="str">
        <f>+B65</f>
        <v>PRIMER TRIMESTRE</v>
      </c>
      <c r="C66" s="112"/>
      <c r="D66" s="112" t="s">
        <v>224</v>
      </c>
      <c r="E66" s="16"/>
      <c r="F66" s="4"/>
      <c r="G66" s="2"/>
      <c r="H66" s="17">
        <v>1</v>
      </c>
      <c r="I66" s="173">
        <v>11418</v>
      </c>
      <c r="J66" s="139" t="s">
        <v>200</v>
      </c>
      <c r="K66" s="4" t="s">
        <v>226</v>
      </c>
    </row>
    <row r="67" spans="2:11" ht="30.75" thickBot="1" x14ac:dyDescent="0.3">
      <c r="B67" s="118" t="str">
        <f>+B66</f>
        <v>PRIMER TRIMESTRE</v>
      </c>
      <c r="C67" s="39"/>
      <c r="D67" s="39" t="s">
        <v>225</v>
      </c>
      <c r="E67" s="16"/>
      <c r="F67" s="4"/>
      <c r="G67" s="2"/>
      <c r="H67" s="17">
        <v>1</v>
      </c>
      <c r="I67" s="173">
        <v>11589</v>
      </c>
      <c r="J67" s="139" t="s">
        <v>200</v>
      </c>
      <c r="K67" s="4" t="s">
        <v>226</v>
      </c>
    </row>
    <row r="68" spans="2:11" ht="15.75" thickBot="1" x14ac:dyDescent="0.3">
      <c r="B68" s="29" t="s">
        <v>21</v>
      </c>
      <c r="C68" s="30">
        <f>C67</f>
        <v>0</v>
      </c>
      <c r="D68" s="30"/>
      <c r="E68" s="31"/>
      <c r="F68" s="34">
        <f>F67</f>
        <v>0</v>
      </c>
      <c r="G68" s="2"/>
      <c r="H68" s="33"/>
      <c r="I68" s="31"/>
      <c r="J68" s="31"/>
      <c r="K68" s="32"/>
    </row>
    <row r="70" spans="2:11" x14ac:dyDescent="0.25">
      <c r="B70" s="238" t="s">
        <v>30</v>
      </c>
      <c r="C70" s="238"/>
      <c r="E70" s="238" t="s">
        <v>29</v>
      </c>
      <c r="F70" s="238"/>
      <c r="G70" s="238"/>
      <c r="I70" s="238" t="s">
        <v>28</v>
      </c>
      <c r="J70" s="238"/>
      <c r="K70" s="238"/>
    </row>
    <row r="72" spans="2:11" x14ac:dyDescent="0.25">
      <c r="B72" s="18"/>
      <c r="C72" s="18"/>
      <c r="D72" s="19"/>
      <c r="E72" s="20"/>
      <c r="F72" s="20"/>
      <c r="G72" s="20"/>
      <c r="I72" s="20"/>
      <c r="J72" s="20"/>
      <c r="K72" s="20"/>
    </row>
    <row r="73" spans="2:11" x14ac:dyDescent="0.25">
      <c r="B73" s="21" t="s">
        <v>25</v>
      </c>
      <c r="C73" s="21"/>
      <c r="D73" s="19"/>
      <c r="E73" s="38" t="s">
        <v>26</v>
      </c>
      <c r="F73" s="22"/>
      <c r="I73" s="254" t="s">
        <v>27</v>
      </c>
      <c r="J73" s="254"/>
      <c r="K73" s="254"/>
    </row>
  </sheetData>
  <mergeCells count="52">
    <mergeCell ref="K17:K19"/>
    <mergeCell ref="J17:J19"/>
    <mergeCell ref="B4:K4"/>
    <mergeCell ref="B5:K5"/>
    <mergeCell ref="B8:K8"/>
    <mergeCell ref="B9:B10"/>
    <mergeCell ref="C9:C10"/>
    <mergeCell ref="D9:D10"/>
    <mergeCell ref="E9:F9"/>
    <mergeCell ref="H9:K9"/>
    <mergeCell ref="I10:J10"/>
    <mergeCell ref="B6:F6"/>
    <mergeCell ref="H6:I6"/>
    <mergeCell ref="I33:I35"/>
    <mergeCell ref="J33:J35"/>
    <mergeCell ref="H13:H19"/>
    <mergeCell ref="B14:B19"/>
    <mergeCell ref="H21:H27"/>
    <mergeCell ref="B22:B27"/>
    <mergeCell ref="I17:I19"/>
    <mergeCell ref="I25:I27"/>
    <mergeCell ref="J25:J27"/>
    <mergeCell ref="H29:H35"/>
    <mergeCell ref="B30:B35"/>
    <mergeCell ref="B62:K62"/>
    <mergeCell ref="B38:K38"/>
    <mergeCell ref="I73:K73"/>
    <mergeCell ref="B63:B64"/>
    <mergeCell ref="C63:C64"/>
    <mergeCell ref="D63:D64"/>
    <mergeCell ref="E63:F63"/>
    <mergeCell ref="H63:K63"/>
    <mergeCell ref="B70:C70"/>
    <mergeCell ref="E70:G70"/>
    <mergeCell ref="I70:K70"/>
    <mergeCell ref="B39:B40"/>
    <mergeCell ref="C39:C40"/>
    <mergeCell ref="D39:D40"/>
    <mergeCell ref="E39:F39"/>
    <mergeCell ref="H39:K39"/>
    <mergeCell ref="I41:I43"/>
    <mergeCell ref="B57:J57"/>
    <mergeCell ref="B58:B59"/>
    <mergeCell ref="C58:C59"/>
    <mergeCell ref="D58:D59"/>
    <mergeCell ref="E58:F58"/>
    <mergeCell ref="H58:J58"/>
    <mergeCell ref="B41:B54"/>
    <mergeCell ref="C41:C54"/>
    <mergeCell ref="E41:E43"/>
    <mergeCell ref="F41:F43"/>
    <mergeCell ref="H41:H54"/>
  </mergeCells>
  <pageMargins left="0.7" right="0.7" top="0.75" bottom="0.75" header="0.3" footer="0.3"/>
  <pageSetup scale="4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view="pageBreakPreview" zoomScale="110" zoomScaleNormal="100" zoomScaleSheetLayoutView="110" workbookViewId="0">
      <selection activeCell="F6" sqref="F6:G6"/>
    </sheetView>
  </sheetViews>
  <sheetFormatPr baseColWidth="10" defaultRowHeight="15" x14ac:dyDescent="0.25"/>
  <cols>
    <col min="1" max="1" width="10.28515625" customWidth="1"/>
    <col min="2" max="2" width="10.140625" customWidth="1"/>
    <col min="3" max="3" width="42.42578125" customWidth="1"/>
    <col min="4" max="6" width="9.28515625" style="152" customWidth="1"/>
    <col min="7" max="8" width="9.42578125" customWidth="1"/>
  </cols>
  <sheetData>
    <row r="1" spans="1:8" x14ac:dyDescent="0.25">
      <c r="A1" s="311" t="s">
        <v>87</v>
      </c>
      <c r="B1" s="311"/>
      <c r="C1" s="311"/>
      <c r="D1" s="311"/>
      <c r="E1" s="311"/>
      <c r="F1" s="311"/>
      <c r="G1" s="311"/>
      <c r="H1" s="123"/>
    </row>
    <row r="2" spans="1:8" x14ac:dyDescent="0.25">
      <c r="B2" s="311" t="s">
        <v>88</v>
      </c>
      <c r="C2" s="311"/>
      <c r="D2" s="311"/>
      <c r="E2" s="311"/>
      <c r="F2" s="199"/>
      <c r="G2" s="60"/>
      <c r="H2" s="60"/>
    </row>
    <row r="3" spans="1:8" ht="30" customHeight="1" x14ac:dyDescent="0.25">
      <c r="B3" s="312" t="s">
        <v>228</v>
      </c>
      <c r="C3" s="312"/>
      <c r="D3" s="312"/>
      <c r="E3" s="312"/>
      <c r="F3" s="221"/>
      <c r="G3" s="221"/>
      <c r="H3" s="61"/>
    </row>
    <row r="4" spans="1:8" ht="9" customHeight="1" thickBot="1" x14ac:dyDescent="0.3"/>
    <row r="5" spans="1:8" ht="15.75" thickBot="1" x14ac:dyDescent="0.3">
      <c r="A5" s="313" t="s">
        <v>89</v>
      </c>
      <c r="B5" s="313" t="s">
        <v>90</v>
      </c>
      <c r="C5" s="62" t="s">
        <v>91</v>
      </c>
      <c r="D5" s="315" t="s">
        <v>92</v>
      </c>
      <c r="E5" s="316"/>
      <c r="F5" s="317" t="s">
        <v>93</v>
      </c>
      <c r="G5" s="318"/>
      <c r="H5" s="124"/>
    </row>
    <row r="6" spans="1:8" ht="15.75" thickBot="1" x14ac:dyDescent="0.3">
      <c r="A6" s="314"/>
      <c r="B6" s="314"/>
      <c r="C6" s="63" t="s">
        <v>94</v>
      </c>
      <c r="D6" s="64" t="s">
        <v>95</v>
      </c>
      <c r="E6" s="64" t="s">
        <v>96</v>
      </c>
      <c r="F6" s="317" t="s">
        <v>97</v>
      </c>
      <c r="G6" s="318"/>
      <c r="H6" s="124"/>
    </row>
    <row r="7" spans="1:8" ht="34.5" thickBot="1" x14ac:dyDescent="0.3">
      <c r="A7" s="120" t="s">
        <v>98</v>
      </c>
      <c r="B7" s="66" t="s">
        <v>99</v>
      </c>
      <c r="C7" s="67" t="s">
        <v>100</v>
      </c>
      <c r="D7" s="68"/>
      <c r="E7" s="68"/>
      <c r="F7" s="68"/>
      <c r="G7" s="66"/>
      <c r="H7" s="125"/>
    </row>
    <row r="8" spans="1:8" x14ac:dyDescent="0.25">
      <c r="A8" s="307">
        <v>0.33333333333333331</v>
      </c>
      <c r="B8" s="305"/>
      <c r="C8" s="69" t="s">
        <v>101</v>
      </c>
      <c r="D8" s="115">
        <v>1</v>
      </c>
      <c r="E8" s="70">
        <v>2</v>
      </c>
      <c r="F8" s="179">
        <v>530</v>
      </c>
      <c r="G8" t="s">
        <v>200</v>
      </c>
      <c r="H8" s="126"/>
    </row>
    <row r="9" spans="1:8" x14ac:dyDescent="0.25">
      <c r="A9" s="308"/>
      <c r="B9" s="306"/>
      <c r="C9" s="69" t="s">
        <v>102</v>
      </c>
      <c r="D9" s="116">
        <f>+E8+1</f>
        <v>3</v>
      </c>
      <c r="E9" s="70">
        <v>4</v>
      </c>
      <c r="F9" s="180">
        <v>540</v>
      </c>
      <c r="G9" t="s">
        <v>200</v>
      </c>
      <c r="H9" s="126"/>
    </row>
    <row r="10" spans="1:8" x14ac:dyDescent="0.25">
      <c r="A10" s="308"/>
      <c r="B10" s="306"/>
      <c r="C10" s="69" t="s">
        <v>103</v>
      </c>
      <c r="D10" s="116">
        <v>5</v>
      </c>
      <c r="E10" s="70">
        <v>6</v>
      </c>
      <c r="F10" s="180">
        <v>509</v>
      </c>
      <c r="G10" t="s">
        <v>200</v>
      </c>
      <c r="H10" s="126"/>
    </row>
    <row r="11" spans="1:8" x14ac:dyDescent="0.25">
      <c r="A11" s="308"/>
      <c r="B11" s="306"/>
      <c r="C11" s="69" t="s">
        <v>104</v>
      </c>
      <c r="D11" s="116">
        <v>7</v>
      </c>
      <c r="E11" s="70">
        <v>8</v>
      </c>
      <c r="F11" s="180">
        <v>567</v>
      </c>
      <c r="G11" t="s">
        <v>200</v>
      </c>
      <c r="H11" s="126"/>
    </row>
    <row r="12" spans="1:8" x14ac:dyDescent="0.25">
      <c r="A12" s="308"/>
      <c r="B12" s="306"/>
      <c r="C12" s="69" t="s">
        <v>105</v>
      </c>
      <c r="D12" s="116">
        <v>9</v>
      </c>
      <c r="E12" s="70">
        <v>11</v>
      </c>
      <c r="F12" s="180">
        <v>808</v>
      </c>
      <c r="G12" t="s">
        <v>200</v>
      </c>
      <c r="H12" s="126"/>
    </row>
    <row r="13" spans="1:8" x14ac:dyDescent="0.25">
      <c r="A13" s="308"/>
      <c r="B13" s="306"/>
      <c r="C13" s="69" t="s">
        <v>106</v>
      </c>
      <c r="D13" s="116">
        <v>12</v>
      </c>
      <c r="E13" s="70">
        <v>12</v>
      </c>
      <c r="F13" s="180">
        <v>200</v>
      </c>
      <c r="G13" t="s">
        <v>200</v>
      </c>
      <c r="H13" s="126"/>
    </row>
    <row r="14" spans="1:8" x14ac:dyDescent="0.25">
      <c r="A14" s="308"/>
      <c r="B14" s="306"/>
      <c r="C14" s="69" t="s">
        <v>107</v>
      </c>
      <c r="D14" s="116">
        <v>13</v>
      </c>
      <c r="E14" s="70">
        <v>44</v>
      </c>
      <c r="F14" s="180">
        <f>+F15+F16+F17</f>
        <v>9907</v>
      </c>
      <c r="G14" t="s">
        <v>200</v>
      </c>
      <c r="H14" s="126"/>
    </row>
    <row r="15" spans="1:8" x14ac:dyDescent="0.25">
      <c r="A15" s="308"/>
      <c r="B15" s="306"/>
      <c r="C15" s="69" t="s">
        <v>203</v>
      </c>
      <c r="D15" s="116"/>
      <c r="E15" s="70"/>
      <c r="F15" s="132">
        <v>6086</v>
      </c>
      <c r="H15" s="126"/>
    </row>
    <row r="16" spans="1:8" x14ac:dyDescent="0.25">
      <c r="A16" s="308"/>
      <c r="B16" s="306"/>
      <c r="C16" s="69" t="s">
        <v>202</v>
      </c>
      <c r="D16" s="116"/>
      <c r="E16" s="70"/>
      <c r="F16" s="132">
        <v>3215</v>
      </c>
      <c r="H16" s="126"/>
    </row>
    <row r="17" spans="1:8" x14ac:dyDescent="0.25">
      <c r="A17" s="308"/>
      <c r="B17" s="306"/>
      <c r="C17" s="69" t="s">
        <v>201</v>
      </c>
      <c r="D17" s="116"/>
      <c r="E17" s="70"/>
      <c r="F17" s="132">
        <v>606</v>
      </c>
      <c r="H17" s="126"/>
    </row>
    <row r="18" spans="1:8" x14ac:dyDescent="0.25">
      <c r="A18" s="308"/>
      <c r="B18" s="306"/>
      <c r="C18" s="69" t="s">
        <v>108</v>
      </c>
      <c r="D18" s="116">
        <v>45</v>
      </c>
      <c r="E18" s="70">
        <v>46</v>
      </c>
      <c r="F18" s="180">
        <v>471</v>
      </c>
      <c r="G18" t="s">
        <v>200</v>
      </c>
      <c r="H18" s="126"/>
    </row>
    <row r="19" spans="1:8" ht="22.5" x14ac:dyDescent="0.25">
      <c r="A19" s="308"/>
      <c r="B19" s="306"/>
      <c r="C19" s="69" t="s">
        <v>109</v>
      </c>
      <c r="D19" s="116">
        <v>47</v>
      </c>
      <c r="E19" s="70">
        <v>47</v>
      </c>
      <c r="F19" s="180">
        <f>+F20</f>
        <v>268</v>
      </c>
      <c r="G19" t="s">
        <v>200</v>
      </c>
      <c r="H19" s="126"/>
    </row>
    <row r="20" spans="1:8" x14ac:dyDescent="0.25">
      <c r="A20" s="308"/>
      <c r="B20" s="306"/>
      <c r="C20" s="69" t="s">
        <v>110</v>
      </c>
      <c r="D20" s="116"/>
      <c r="E20" s="70"/>
      <c r="F20" s="132">
        <v>268</v>
      </c>
      <c r="H20" s="126"/>
    </row>
    <row r="21" spans="1:8" x14ac:dyDescent="0.25">
      <c r="A21" s="308"/>
      <c r="B21" s="306"/>
      <c r="C21" s="71" t="s">
        <v>111</v>
      </c>
      <c r="D21" s="116"/>
      <c r="E21" s="70"/>
      <c r="F21" s="132">
        <v>268</v>
      </c>
      <c r="H21" s="126"/>
    </row>
    <row r="22" spans="1:8" x14ac:dyDescent="0.25">
      <c r="A22" s="308"/>
      <c r="B22" s="306"/>
      <c r="C22" s="71" t="s">
        <v>112</v>
      </c>
      <c r="D22" s="116"/>
      <c r="E22" s="70"/>
      <c r="F22" s="110"/>
      <c r="H22" s="126"/>
    </row>
    <row r="23" spans="1:8" ht="22.5" x14ac:dyDescent="0.25">
      <c r="A23" s="308"/>
      <c r="B23" s="306"/>
      <c r="C23" s="69" t="s">
        <v>113</v>
      </c>
      <c r="D23" s="116">
        <v>48</v>
      </c>
      <c r="E23" s="70">
        <v>48</v>
      </c>
      <c r="F23" s="180">
        <v>220</v>
      </c>
      <c r="G23" t="s">
        <v>200</v>
      </c>
      <c r="H23" s="126"/>
    </row>
    <row r="24" spans="1:8" ht="31.9" customHeight="1" x14ac:dyDescent="0.25">
      <c r="A24" s="308"/>
      <c r="B24" s="306"/>
      <c r="C24" s="69" t="s">
        <v>114</v>
      </c>
      <c r="D24" s="116">
        <v>49</v>
      </c>
      <c r="E24" s="70">
        <v>49</v>
      </c>
      <c r="F24" s="180">
        <v>221</v>
      </c>
      <c r="G24" t="s">
        <v>200</v>
      </c>
      <c r="H24" s="126"/>
    </row>
    <row r="25" spans="1:8" ht="15.75" thickBot="1" x14ac:dyDescent="0.3">
      <c r="A25" s="309"/>
      <c r="B25" s="304"/>
      <c r="C25" s="72"/>
      <c r="D25" s="73"/>
      <c r="E25" s="74"/>
      <c r="F25" s="207">
        <f>SUM(F8:F14)+SUM(F18:F19)+SUM(F23:F24)</f>
        <v>14241</v>
      </c>
      <c r="G25" s="215" t="s">
        <v>200</v>
      </c>
      <c r="H25" s="126"/>
    </row>
    <row r="26" spans="1:8" ht="34.5" thickBot="1" x14ac:dyDescent="0.3">
      <c r="A26" s="75" t="s">
        <v>115</v>
      </c>
      <c r="B26" s="66" t="s">
        <v>99</v>
      </c>
      <c r="C26" s="76" t="s">
        <v>116</v>
      </c>
      <c r="D26" s="77"/>
      <c r="E26" s="77"/>
      <c r="F26" s="77"/>
      <c r="G26" s="78"/>
      <c r="H26" s="125"/>
    </row>
    <row r="27" spans="1:8" ht="45" x14ac:dyDescent="0.25">
      <c r="A27" s="307">
        <v>0.33333333333333331</v>
      </c>
      <c r="B27" s="302"/>
      <c r="C27" s="79" t="s">
        <v>117</v>
      </c>
      <c r="D27" s="114">
        <v>1</v>
      </c>
      <c r="E27" s="114">
        <v>3</v>
      </c>
      <c r="F27" s="138">
        <v>767</v>
      </c>
      <c r="G27" s="113" t="s">
        <v>200</v>
      </c>
      <c r="H27" s="126"/>
    </row>
    <row r="28" spans="1:8" ht="33.75" x14ac:dyDescent="0.25">
      <c r="A28" s="308"/>
      <c r="B28" s="303"/>
      <c r="C28" s="79" t="s">
        <v>118</v>
      </c>
      <c r="D28" s="80"/>
      <c r="E28" s="80"/>
      <c r="F28" s="138">
        <f>SUM(F29:F32)</f>
        <v>2827</v>
      </c>
      <c r="G28" s="113" t="s">
        <v>200</v>
      </c>
      <c r="H28" s="126"/>
    </row>
    <row r="29" spans="1:8" x14ac:dyDescent="0.25">
      <c r="A29" s="308"/>
      <c r="B29" s="303"/>
      <c r="C29" s="79" t="s">
        <v>119</v>
      </c>
      <c r="D29" s="114">
        <v>4</v>
      </c>
      <c r="E29" s="114">
        <v>7</v>
      </c>
      <c r="F29" s="114">
        <v>1086</v>
      </c>
      <c r="G29" s="117"/>
      <c r="H29" s="127"/>
    </row>
    <row r="30" spans="1:8" x14ac:dyDescent="0.25">
      <c r="A30" s="308"/>
      <c r="B30" s="303"/>
      <c r="C30" s="79" t="s">
        <v>120</v>
      </c>
      <c r="D30" s="114">
        <v>8</v>
      </c>
      <c r="E30" s="114">
        <v>8</v>
      </c>
      <c r="F30" s="114">
        <v>249</v>
      </c>
      <c r="G30" s="113"/>
      <c r="H30" s="126"/>
    </row>
    <row r="31" spans="1:8" x14ac:dyDescent="0.25">
      <c r="A31" s="308"/>
      <c r="B31" s="303"/>
      <c r="C31" s="79" t="s">
        <v>121</v>
      </c>
      <c r="D31" s="114">
        <v>9</v>
      </c>
      <c r="E31" s="114">
        <v>11</v>
      </c>
      <c r="F31" s="114">
        <v>935</v>
      </c>
      <c r="G31" s="113"/>
      <c r="H31" s="126"/>
    </row>
    <row r="32" spans="1:8" x14ac:dyDescent="0.25">
      <c r="A32" s="308"/>
      <c r="B32" s="303"/>
      <c r="C32" s="79" t="s">
        <v>122</v>
      </c>
      <c r="D32" s="114">
        <v>12</v>
      </c>
      <c r="E32" s="114">
        <v>13</v>
      </c>
      <c r="F32" s="114">
        <v>557</v>
      </c>
      <c r="G32" s="113"/>
      <c r="H32" s="126"/>
    </row>
    <row r="33" spans="1:8" ht="45" x14ac:dyDescent="0.25">
      <c r="A33" s="308"/>
      <c r="B33" s="303"/>
      <c r="C33" s="79" t="s">
        <v>198</v>
      </c>
      <c r="D33" s="80"/>
      <c r="E33" s="80"/>
      <c r="F33" s="80"/>
      <c r="G33" s="113"/>
      <c r="H33" s="126"/>
    </row>
    <row r="34" spans="1:8" ht="33.75" x14ac:dyDescent="0.25">
      <c r="A34" s="308"/>
      <c r="B34" s="303"/>
      <c r="C34" s="79" t="s">
        <v>123</v>
      </c>
      <c r="D34" s="114">
        <v>14</v>
      </c>
      <c r="E34" s="114">
        <v>14</v>
      </c>
      <c r="F34" s="138">
        <v>221</v>
      </c>
      <c r="G34" s="113" t="s">
        <v>200</v>
      </c>
      <c r="H34" s="126"/>
    </row>
    <row r="35" spans="1:8" x14ac:dyDescent="0.25">
      <c r="A35" s="308"/>
      <c r="B35" s="303"/>
      <c r="C35" s="79" t="s">
        <v>124</v>
      </c>
      <c r="D35" s="114">
        <v>15</v>
      </c>
      <c r="E35" s="114">
        <v>15</v>
      </c>
      <c r="F35" s="138">
        <v>221</v>
      </c>
      <c r="G35" s="113" t="s">
        <v>200</v>
      </c>
      <c r="H35" s="126"/>
    </row>
    <row r="36" spans="1:8" ht="22.5" x14ac:dyDescent="0.25">
      <c r="A36" s="308"/>
      <c r="B36" s="303"/>
      <c r="C36" s="79" t="s">
        <v>125</v>
      </c>
      <c r="D36" s="114">
        <v>16</v>
      </c>
      <c r="E36" s="114">
        <v>24</v>
      </c>
      <c r="F36" s="138">
        <v>2202</v>
      </c>
      <c r="G36" s="113" t="s">
        <v>200</v>
      </c>
      <c r="H36" s="126"/>
    </row>
    <row r="37" spans="1:8" ht="15.75" thickBot="1" x14ac:dyDescent="0.3">
      <c r="A37" s="309"/>
      <c r="B37" s="310"/>
      <c r="C37" s="81"/>
      <c r="D37" s="80"/>
      <c r="E37" s="80"/>
      <c r="F37" s="206">
        <f>SUM(F27:F28)+SUM(F34:F36)</f>
        <v>6238</v>
      </c>
      <c r="G37" s="133" t="s">
        <v>200</v>
      </c>
      <c r="H37" s="126"/>
    </row>
    <row r="38" spans="1:8" ht="34.5" thickBot="1" x14ac:dyDescent="0.3">
      <c r="A38" s="82" t="s">
        <v>115</v>
      </c>
      <c r="B38" s="66" t="s">
        <v>99</v>
      </c>
      <c r="C38" s="76" t="s">
        <v>126</v>
      </c>
      <c r="D38" s="77"/>
      <c r="E38" s="77"/>
      <c r="F38" s="77"/>
      <c r="G38" s="78"/>
      <c r="H38" s="125"/>
    </row>
    <row r="39" spans="1:8" x14ac:dyDescent="0.25">
      <c r="A39" s="307">
        <v>0.33333333333333331</v>
      </c>
      <c r="B39" s="302"/>
      <c r="C39" s="79" t="s">
        <v>127</v>
      </c>
      <c r="D39" s="114">
        <v>1</v>
      </c>
      <c r="E39" s="114">
        <v>2</v>
      </c>
      <c r="F39" s="138">
        <v>550</v>
      </c>
      <c r="G39" s="113" t="s">
        <v>200</v>
      </c>
      <c r="H39" s="126"/>
    </row>
    <row r="40" spans="1:8" ht="33" customHeight="1" x14ac:dyDescent="0.25">
      <c r="A40" s="308"/>
      <c r="B40" s="303"/>
      <c r="C40" s="79" t="s">
        <v>128</v>
      </c>
      <c r="D40" s="114">
        <v>3</v>
      </c>
      <c r="E40" s="114">
        <v>3</v>
      </c>
      <c r="F40" s="138">
        <v>204</v>
      </c>
      <c r="G40" s="113" t="s">
        <v>200</v>
      </c>
      <c r="H40" s="126"/>
    </row>
    <row r="41" spans="1:8" ht="15.75" thickBot="1" x14ac:dyDescent="0.3">
      <c r="A41" s="309"/>
      <c r="B41" s="310"/>
      <c r="C41" s="79" t="s">
        <v>129</v>
      </c>
      <c r="D41" s="114">
        <v>4</v>
      </c>
      <c r="E41" s="153">
        <v>6</v>
      </c>
      <c r="F41" s="205">
        <v>885</v>
      </c>
      <c r="G41" s="113" t="s">
        <v>200</v>
      </c>
      <c r="H41" s="126"/>
    </row>
    <row r="42" spans="1:8" ht="15.75" thickBot="1" x14ac:dyDescent="0.3">
      <c r="A42" s="121"/>
      <c r="B42" s="101"/>
      <c r="C42" s="130"/>
      <c r="D42" s="154"/>
      <c r="E42" s="155"/>
      <c r="F42" s="214">
        <f>SUM(F39:F41)</f>
        <v>1639</v>
      </c>
      <c r="G42" s="133" t="s">
        <v>200</v>
      </c>
      <c r="H42" s="126"/>
    </row>
    <row r="43" spans="1:8" ht="57" thickBot="1" x14ac:dyDescent="0.3">
      <c r="A43" s="82" t="s">
        <v>115</v>
      </c>
      <c r="B43" s="66" t="s">
        <v>99</v>
      </c>
      <c r="C43" s="83" t="s">
        <v>130</v>
      </c>
      <c r="D43" s="77"/>
      <c r="E43" s="77"/>
      <c r="F43" s="77"/>
      <c r="G43" s="78"/>
      <c r="H43" s="125"/>
    </row>
    <row r="44" spans="1:8" x14ac:dyDescent="0.25">
      <c r="A44" s="293">
        <v>0.33333333333333331</v>
      </c>
      <c r="B44" s="296"/>
      <c r="C44" s="79" t="s">
        <v>131</v>
      </c>
      <c r="D44" s="114">
        <v>1</v>
      </c>
      <c r="E44" s="114">
        <v>4</v>
      </c>
      <c r="F44" s="138">
        <v>1110</v>
      </c>
      <c r="G44" s="133" t="s">
        <v>200</v>
      </c>
      <c r="H44" s="126"/>
    </row>
    <row r="45" spans="1:8" ht="22.5" x14ac:dyDescent="0.25">
      <c r="A45" s="294"/>
      <c r="B45" s="297"/>
      <c r="C45" s="79" t="s">
        <v>132</v>
      </c>
      <c r="D45" s="114">
        <v>5</v>
      </c>
      <c r="E45" s="114">
        <v>5</v>
      </c>
      <c r="F45" s="138">
        <v>246</v>
      </c>
      <c r="G45" s="133" t="s">
        <v>200</v>
      </c>
      <c r="H45" s="126"/>
    </row>
    <row r="46" spans="1:8" ht="22.5" x14ac:dyDescent="0.25">
      <c r="A46" s="294"/>
      <c r="B46" s="297"/>
      <c r="C46" s="79" t="s">
        <v>133</v>
      </c>
      <c r="D46" s="114">
        <v>6</v>
      </c>
      <c r="E46" s="114">
        <v>6</v>
      </c>
      <c r="F46" s="138">
        <v>206</v>
      </c>
      <c r="G46" s="133" t="s">
        <v>200</v>
      </c>
      <c r="H46" s="126"/>
    </row>
    <row r="47" spans="1:8" x14ac:dyDescent="0.25">
      <c r="A47" s="294"/>
      <c r="B47" s="297"/>
      <c r="C47" s="79" t="s">
        <v>134</v>
      </c>
      <c r="D47" s="114">
        <v>7</v>
      </c>
      <c r="E47" s="114">
        <v>8</v>
      </c>
      <c r="F47" s="138">
        <v>591</v>
      </c>
      <c r="G47" s="133" t="s">
        <v>200</v>
      </c>
      <c r="H47" s="126"/>
    </row>
    <row r="48" spans="1:8" x14ac:dyDescent="0.25">
      <c r="A48" s="294"/>
      <c r="B48" s="297"/>
      <c r="C48" s="79" t="s">
        <v>135</v>
      </c>
      <c r="D48" s="114">
        <v>9</v>
      </c>
      <c r="E48" s="114">
        <v>10</v>
      </c>
      <c r="F48" s="138">
        <v>627</v>
      </c>
      <c r="G48" s="133" t="s">
        <v>200</v>
      </c>
      <c r="H48" s="126"/>
    </row>
    <row r="49" spans="1:10" ht="33.75" x14ac:dyDescent="0.25">
      <c r="A49" s="294"/>
      <c r="B49" s="297"/>
      <c r="C49" s="79" t="s">
        <v>136</v>
      </c>
      <c r="D49" s="114">
        <v>11</v>
      </c>
      <c r="E49" s="114">
        <v>14</v>
      </c>
      <c r="F49" s="138">
        <v>1364</v>
      </c>
      <c r="G49" s="133" t="s">
        <v>200</v>
      </c>
      <c r="H49" s="126"/>
    </row>
    <row r="50" spans="1:10" ht="33.75" x14ac:dyDescent="0.25">
      <c r="A50" s="294"/>
      <c r="B50" s="297"/>
      <c r="C50" s="79" t="s">
        <v>137</v>
      </c>
      <c r="D50" s="114">
        <v>15</v>
      </c>
      <c r="E50" s="114">
        <v>17</v>
      </c>
      <c r="F50" s="138">
        <v>854</v>
      </c>
      <c r="G50" s="133" t="s">
        <v>200</v>
      </c>
      <c r="H50" s="126"/>
    </row>
    <row r="51" spans="1:10" ht="22.5" x14ac:dyDescent="0.25">
      <c r="A51" s="294"/>
      <c r="B51" s="297"/>
      <c r="C51" s="79" t="s">
        <v>138</v>
      </c>
      <c r="D51" s="114">
        <v>18</v>
      </c>
      <c r="E51" s="114">
        <v>19</v>
      </c>
      <c r="F51" s="138">
        <v>629</v>
      </c>
      <c r="G51" s="133" t="s">
        <v>200</v>
      </c>
      <c r="H51" s="126"/>
    </row>
    <row r="52" spans="1:10" ht="33.75" x14ac:dyDescent="0.25">
      <c r="A52" s="294"/>
      <c r="B52" s="297"/>
      <c r="C52" s="79" t="s">
        <v>139</v>
      </c>
      <c r="D52" s="114">
        <v>20</v>
      </c>
      <c r="E52" s="114">
        <v>20</v>
      </c>
      <c r="F52" s="138">
        <v>259</v>
      </c>
      <c r="G52" s="133" t="s">
        <v>200</v>
      </c>
      <c r="H52" s="126"/>
    </row>
    <row r="53" spans="1:10" ht="22.5" x14ac:dyDescent="0.25">
      <c r="A53" s="294"/>
      <c r="B53" s="297"/>
      <c r="C53" s="79" t="s">
        <v>140</v>
      </c>
      <c r="D53" s="156"/>
      <c r="E53" s="156"/>
      <c r="F53" s="203">
        <f>SUM(F54:F57)</f>
        <v>1123</v>
      </c>
      <c r="G53" s="133" t="s">
        <v>200</v>
      </c>
      <c r="H53" s="126"/>
    </row>
    <row r="54" spans="1:10" x14ac:dyDescent="0.25">
      <c r="A54" s="294"/>
      <c r="B54" s="297"/>
      <c r="C54" s="79" t="s">
        <v>141</v>
      </c>
      <c r="D54" s="114">
        <v>21</v>
      </c>
      <c r="E54" s="114">
        <v>21</v>
      </c>
      <c r="F54" s="114">
        <v>296</v>
      </c>
      <c r="G54" s="133"/>
      <c r="H54" s="126"/>
    </row>
    <row r="55" spans="1:10" x14ac:dyDescent="0.25">
      <c r="A55" s="294"/>
      <c r="B55" s="297"/>
      <c r="C55" s="79" t="s">
        <v>142</v>
      </c>
      <c r="D55" s="114">
        <v>22</v>
      </c>
      <c r="E55" s="114">
        <v>22</v>
      </c>
      <c r="F55" s="114">
        <v>269</v>
      </c>
      <c r="G55" s="133"/>
      <c r="H55" s="126"/>
    </row>
    <row r="56" spans="1:10" x14ac:dyDescent="0.25">
      <c r="A56" s="294"/>
      <c r="B56" s="297"/>
      <c r="C56" s="79" t="s">
        <v>143</v>
      </c>
      <c r="D56" s="114">
        <v>23</v>
      </c>
      <c r="E56" s="114">
        <v>23</v>
      </c>
      <c r="F56" s="114">
        <v>290</v>
      </c>
      <c r="G56" s="133"/>
      <c r="H56" s="126"/>
    </row>
    <row r="57" spans="1:10" x14ac:dyDescent="0.25">
      <c r="A57" s="294"/>
      <c r="B57" s="297"/>
      <c r="C57" s="79" t="s">
        <v>144</v>
      </c>
      <c r="D57" s="114">
        <v>24</v>
      </c>
      <c r="E57" s="114">
        <v>24</v>
      </c>
      <c r="F57" s="114">
        <v>268</v>
      </c>
      <c r="G57" s="133"/>
      <c r="H57" s="126"/>
    </row>
    <row r="58" spans="1:10" ht="30.6" customHeight="1" x14ac:dyDescent="0.25">
      <c r="A58" s="294"/>
      <c r="B58" s="297"/>
      <c r="C58" s="79" t="s">
        <v>145</v>
      </c>
      <c r="D58" s="114">
        <v>25</v>
      </c>
      <c r="E58" s="157">
        <v>26</v>
      </c>
      <c r="F58" s="203">
        <v>481</v>
      </c>
      <c r="G58" s="133" t="s">
        <v>200</v>
      </c>
      <c r="H58" s="126"/>
    </row>
    <row r="59" spans="1:10" ht="15.75" thickBot="1" x14ac:dyDescent="0.3">
      <c r="A59" s="295"/>
      <c r="B59" s="298"/>
      <c r="C59" s="79" t="s">
        <v>146</v>
      </c>
      <c r="D59" s="80"/>
      <c r="E59" s="158"/>
      <c r="F59" s="209">
        <f>SUM(F44:F53)+SUM(F58)</f>
        <v>7490</v>
      </c>
      <c r="G59" s="133" t="s">
        <v>200</v>
      </c>
      <c r="H59" s="126"/>
    </row>
    <row r="60" spans="1:10" ht="34.5" thickBot="1" x14ac:dyDescent="0.3">
      <c r="A60" s="119" t="s">
        <v>115</v>
      </c>
      <c r="B60" s="85" t="s">
        <v>99</v>
      </c>
      <c r="C60" s="83" t="s">
        <v>147</v>
      </c>
      <c r="D60" s="77"/>
      <c r="E60" s="77"/>
      <c r="F60" s="77"/>
      <c r="G60" s="86"/>
      <c r="H60" s="128"/>
    </row>
    <row r="61" spans="1:10" ht="15" customHeight="1" x14ac:dyDescent="0.25">
      <c r="A61" s="299" t="s">
        <v>148</v>
      </c>
      <c r="B61" s="302"/>
      <c r="C61" s="79" t="s">
        <v>204</v>
      </c>
      <c r="D61" s="114">
        <v>1</v>
      </c>
      <c r="E61" s="114">
        <v>9</v>
      </c>
      <c r="F61" s="138">
        <v>3220</v>
      </c>
      <c r="G61" s="113" t="s">
        <v>200</v>
      </c>
      <c r="H61" s="126"/>
      <c r="J61" t="s">
        <v>192</v>
      </c>
    </row>
    <row r="62" spans="1:10" x14ac:dyDescent="0.25">
      <c r="A62" s="300"/>
      <c r="B62" s="303"/>
      <c r="C62" s="87" t="s">
        <v>149</v>
      </c>
      <c r="D62" s="80"/>
      <c r="E62" s="80"/>
      <c r="F62" s="138"/>
      <c r="G62" s="113"/>
      <c r="H62" s="126"/>
      <c r="J62" t="s">
        <v>193</v>
      </c>
    </row>
    <row r="63" spans="1:10" x14ac:dyDescent="0.25">
      <c r="A63" s="300"/>
      <c r="B63" s="303"/>
      <c r="C63" s="79" t="s">
        <v>205</v>
      </c>
      <c r="D63" s="114">
        <v>10</v>
      </c>
      <c r="E63" s="114">
        <v>702</v>
      </c>
      <c r="F63" s="138">
        <v>189587</v>
      </c>
      <c r="G63" s="113" t="s">
        <v>200</v>
      </c>
      <c r="H63" s="126"/>
      <c r="J63" t="s">
        <v>194</v>
      </c>
    </row>
    <row r="64" spans="1:10" x14ac:dyDescent="0.25">
      <c r="A64" s="300"/>
      <c r="B64" s="303"/>
      <c r="C64" s="87" t="s">
        <v>150</v>
      </c>
      <c r="D64" s="80"/>
      <c r="E64" s="80"/>
      <c r="F64" s="138"/>
      <c r="G64" s="113"/>
      <c r="H64" s="126"/>
      <c r="J64" t="s">
        <v>195</v>
      </c>
    </row>
    <row r="65" spans="1:10" ht="22.5" x14ac:dyDescent="0.25">
      <c r="A65" s="300"/>
      <c r="B65" s="303"/>
      <c r="C65" s="79" t="s">
        <v>206</v>
      </c>
      <c r="D65" s="114">
        <v>703</v>
      </c>
      <c r="E65" s="114">
        <v>798</v>
      </c>
      <c r="F65" s="138">
        <v>47008</v>
      </c>
      <c r="G65" s="113" t="s">
        <v>200</v>
      </c>
      <c r="H65" s="126"/>
      <c r="J65" t="s">
        <v>197</v>
      </c>
    </row>
    <row r="66" spans="1:10" ht="22.5" x14ac:dyDescent="0.25">
      <c r="A66" s="300"/>
      <c r="B66" s="303"/>
      <c r="C66" s="79" t="s">
        <v>151</v>
      </c>
      <c r="D66" s="80"/>
      <c r="E66" s="80"/>
      <c r="F66" s="138"/>
      <c r="G66" s="113"/>
      <c r="H66" s="126"/>
      <c r="J66" t="s">
        <v>196</v>
      </c>
    </row>
    <row r="67" spans="1:10" ht="22.5" x14ac:dyDescent="0.25">
      <c r="A67" s="300"/>
      <c r="B67" s="303"/>
      <c r="C67" s="79" t="s">
        <v>207</v>
      </c>
      <c r="D67" s="114">
        <v>799</v>
      </c>
      <c r="E67" s="114">
        <v>802</v>
      </c>
      <c r="F67" s="138">
        <v>2411</v>
      </c>
      <c r="G67" s="113" t="s">
        <v>200</v>
      </c>
      <c r="H67" s="126"/>
    </row>
    <row r="68" spans="1:10" x14ac:dyDescent="0.25">
      <c r="A68" s="300"/>
      <c r="B68" s="303"/>
      <c r="C68" s="79" t="s">
        <v>152</v>
      </c>
      <c r="D68" s="80"/>
      <c r="E68" s="80"/>
      <c r="F68" s="138"/>
      <c r="G68" s="113"/>
      <c r="H68" s="126"/>
    </row>
    <row r="69" spans="1:10" ht="33.75" x14ac:dyDescent="0.25">
      <c r="A69" s="300"/>
      <c r="B69" s="303"/>
      <c r="C69" s="79" t="s">
        <v>208</v>
      </c>
      <c r="D69" s="114">
        <v>803</v>
      </c>
      <c r="E69" s="114">
        <v>805</v>
      </c>
      <c r="F69" s="138">
        <v>895</v>
      </c>
      <c r="G69" s="113" t="s">
        <v>200</v>
      </c>
      <c r="H69" s="126"/>
    </row>
    <row r="70" spans="1:10" x14ac:dyDescent="0.25">
      <c r="A70" s="300"/>
      <c r="B70" s="303"/>
      <c r="C70" s="87" t="s">
        <v>153</v>
      </c>
      <c r="D70" s="80"/>
      <c r="E70" s="80"/>
      <c r="F70" s="138"/>
      <c r="G70" s="113"/>
      <c r="H70" s="126"/>
    </row>
    <row r="71" spans="1:10" x14ac:dyDescent="0.25">
      <c r="A71" s="300"/>
      <c r="B71" s="303"/>
      <c r="C71" s="87" t="s">
        <v>209</v>
      </c>
      <c r="D71" s="114">
        <v>806</v>
      </c>
      <c r="E71" s="114">
        <v>807</v>
      </c>
      <c r="F71" s="138">
        <v>335</v>
      </c>
      <c r="G71" s="113" t="s">
        <v>200</v>
      </c>
      <c r="H71" s="126"/>
    </row>
    <row r="72" spans="1:10" x14ac:dyDescent="0.25">
      <c r="A72" s="300"/>
      <c r="B72" s="303"/>
      <c r="C72" s="87" t="s">
        <v>153</v>
      </c>
      <c r="D72" s="80"/>
      <c r="E72" s="80"/>
      <c r="F72" s="138"/>
      <c r="G72" s="113"/>
      <c r="H72" s="126"/>
    </row>
    <row r="73" spans="1:10" ht="22.5" x14ac:dyDescent="0.25">
      <c r="A73" s="300"/>
      <c r="B73" s="303"/>
      <c r="C73" s="79" t="s">
        <v>221</v>
      </c>
      <c r="D73" s="114">
        <v>808</v>
      </c>
      <c r="E73" s="114">
        <v>808</v>
      </c>
      <c r="F73" s="138">
        <v>340</v>
      </c>
      <c r="G73" s="113" t="s">
        <v>200</v>
      </c>
      <c r="H73" s="126"/>
    </row>
    <row r="74" spans="1:10" x14ac:dyDescent="0.25">
      <c r="A74" s="300"/>
      <c r="B74" s="303"/>
      <c r="C74" s="87" t="s">
        <v>153</v>
      </c>
      <c r="D74" s="80"/>
      <c r="E74" s="80"/>
      <c r="F74" s="138"/>
      <c r="G74" s="113"/>
      <c r="H74" s="126"/>
    </row>
    <row r="75" spans="1:10" ht="22.5" x14ac:dyDescent="0.25">
      <c r="A75" s="300"/>
      <c r="B75" s="303"/>
      <c r="C75" s="79" t="s">
        <v>210</v>
      </c>
      <c r="D75" s="114">
        <v>809</v>
      </c>
      <c r="E75" s="114">
        <v>1058</v>
      </c>
      <c r="F75" s="138">
        <v>61277</v>
      </c>
      <c r="G75" s="113" t="s">
        <v>200</v>
      </c>
      <c r="H75" s="126"/>
    </row>
    <row r="76" spans="1:10" x14ac:dyDescent="0.25">
      <c r="A76" s="300"/>
      <c r="B76" s="303"/>
      <c r="C76" s="79" t="s">
        <v>211</v>
      </c>
      <c r="D76" s="114">
        <v>1059</v>
      </c>
      <c r="E76" s="114">
        <v>1090</v>
      </c>
      <c r="F76" s="138">
        <v>13336</v>
      </c>
      <c r="G76" s="113" t="s">
        <v>200</v>
      </c>
      <c r="H76" s="126"/>
    </row>
    <row r="77" spans="1:10" x14ac:dyDescent="0.25">
      <c r="A77" s="300"/>
      <c r="B77" s="303"/>
      <c r="C77" s="87" t="s">
        <v>153</v>
      </c>
      <c r="D77" s="80"/>
      <c r="E77" s="80"/>
      <c r="F77" s="138"/>
      <c r="G77" s="113"/>
      <c r="H77" s="126"/>
    </row>
    <row r="78" spans="1:10" ht="22.5" x14ac:dyDescent="0.25">
      <c r="A78" s="300"/>
      <c r="B78" s="303"/>
      <c r="C78" s="79" t="s">
        <v>212</v>
      </c>
      <c r="D78" s="114">
        <v>1091</v>
      </c>
      <c r="E78" s="114">
        <v>1188</v>
      </c>
      <c r="F78" s="138">
        <v>28663</v>
      </c>
      <c r="G78" s="113" t="s">
        <v>200</v>
      </c>
      <c r="H78" s="126"/>
    </row>
    <row r="79" spans="1:10" x14ac:dyDescent="0.25">
      <c r="A79" s="300"/>
      <c r="B79" s="303"/>
      <c r="C79" s="87" t="s">
        <v>153</v>
      </c>
      <c r="D79" s="80"/>
      <c r="E79" s="80"/>
      <c r="F79" s="138"/>
      <c r="G79" s="113"/>
      <c r="H79" s="126"/>
    </row>
    <row r="80" spans="1:10" ht="33.75" x14ac:dyDescent="0.25">
      <c r="A80" s="300"/>
      <c r="B80" s="303"/>
      <c r="C80" s="79" t="s">
        <v>154</v>
      </c>
      <c r="D80" s="114">
        <v>1189</v>
      </c>
      <c r="E80" s="114">
        <v>1208</v>
      </c>
      <c r="F80" s="138">
        <v>6645</v>
      </c>
      <c r="G80" s="113" t="s">
        <v>200</v>
      </c>
      <c r="H80" s="126"/>
    </row>
    <row r="81" spans="1:8" ht="56.25" x14ac:dyDescent="0.25">
      <c r="A81" s="300"/>
      <c r="B81" s="303"/>
      <c r="C81" s="79" t="s">
        <v>155</v>
      </c>
      <c r="D81" s="114">
        <v>1209</v>
      </c>
      <c r="E81" s="114">
        <v>1209</v>
      </c>
      <c r="F81" s="138">
        <v>351</v>
      </c>
      <c r="G81" s="113" t="s">
        <v>200</v>
      </c>
      <c r="H81" s="126"/>
    </row>
    <row r="82" spans="1:8" ht="45" x14ac:dyDescent="0.25">
      <c r="A82" s="300"/>
      <c r="B82" s="303"/>
      <c r="C82" s="79" t="s">
        <v>156</v>
      </c>
      <c r="D82" s="114">
        <v>1210</v>
      </c>
      <c r="E82" s="114">
        <v>1210</v>
      </c>
      <c r="F82" s="138">
        <v>310</v>
      </c>
      <c r="G82" s="113" t="s">
        <v>200</v>
      </c>
      <c r="H82" s="126"/>
    </row>
    <row r="83" spans="1:8" ht="15.75" thickBot="1" x14ac:dyDescent="0.3">
      <c r="A83" s="301"/>
      <c r="B83" s="304"/>
      <c r="C83" s="72"/>
      <c r="D83" s="88"/>
      <c r="E83" s="89"/>
      <c r="F83" s="232">
        <f>SUM(F61:F82)</f>
        <v>354378</v>
      </c>
      <c r="G83" s="133" t="s">
        <v>200</v>
      </c>
      <c r="H83" s="129"/>
    </row>
    <row r="84" spans="1:8" ht="34.5" hidden="1" thickBot="1" x14ac:dyDescent="0.3">
      <c r="A84" s="119" t="s">
        <v>115</v>
      </c>
      <c r="B84" s="85" t="s">
        <v>157</v>
      </c>
      <c r="C84" s="85" t="s">
        <v>158</v>
      </c>
      <c r="D84" s="90"/>
      <c r="E84" s="90"/>
      <c r="F84" s="90"/>
      <c r="G84" s="85"/>
      <c r="H84" s="128"/>
    </row>
    <row r="85" spans="1:8" ht="22.5" hidden="1" x14ac:dyDescent="0.25">
      <c r="A85" s="305" t="s">
        <v>159</v>
      </c>
      <c r="B85" s="305"/>
      <c r="C85" s="91" t="s">
        <v>160</v>
      </c>
      <c r="D85" s="92"/>
      <c r="E85" s="93"/>
      <c r="F85" s="93"/>
      <c r="G85" s="69"/>
      <c r="H85" s="130"/>
    </row>
    <row r="86" spans="1:8" hidden="1" x14ac:dyDescent="0.25">
      <c r="A86" s="306"/>
      <c r="B86" s="306"/>
      <c r="C86" s="94" t="s">
        <v>149</v>
      </c>
      <c r="D86" s="95"/>
      <c r="E86" s="93"/>
      <c r="F86" s="93"/>
      <c r="G86" s="69" t="s">
        <v>161</v>
      </c>
      <c r="H86" s="130"/>
    </row>
    <row r="87" spans="1:8" hidden="1" x14ac:dyDescent="0.25">
      <c r="A87" s="306"/>
      <c r="B87" s="306"/>
      <c r="C87" s="69" t="s">
        <v>162</v>
      </c>
      <c r="D87" s="95"/>
      <c r="E87" s="93"/>
      <c r="F87" s="93"/>
      <c r="G87" s="69"/>
      <c r="H87" s="130"/>
    </row>
    <row r="88" spans="1:8" hidden="1" x14ac:dyDescent="0.25">
      <c r="A88" s="306"/>
      <c r="B88" s="306"/>
      <c r="C88" s="94" t="s">
        <v>163</v>
      </c>
      <c r="D88" s="95"/>
      <c r="E88" s="93"/>
      <c r="F88" s="93"/>
      <c r="G88" s="69" t="s">
        <v>161</v>
      </c>
      <c r="H88" s="130"/>
    </row>
    <row r="89" spans="1:8" ht="22.5" hidden="1" x14ac:dyDescent="0.25">
      <c r="A89" s="306"/>
      <c r="B89" s="306"/>
      <c r="C89" s="91" t="s">
        <v>164</v>
      </c>
      <c r="D89" s="95"/>
      <c r="E89" s="93"/>
      <c r="F89" s="93"/>
      <c r="G89" s="69"/>
      <c r="H89" s="130"/>
    </row>
    <row r="90" spans="1:8" hidden="1" x14ac:dyDescent="0.25">
      <c r="A90" s="306"/>
      <c r="B90" s="306"/>
      <c r="C90" s="94" t="s">
        <v>163</v>
      </c>
      <c r="D90" s="95"/>
      <c r="E90" s="93"/>
      <c r="F90" s="93"/>
      <c r="G90" s="69" t="s">
        <v>161</v>
      </c>
      <c r="H90" s="130"/>
    </row>
    <row r="91" spans="1:8" ht="45" hidden="1" x14ac:dyDescent="0.25">
      <c r="A91" s="306"/>
      <c r="B91" s="306"/>
      <c r="C91" s="96" t="s">
        <v>165</v>
      </c>
      <c r="D91" s="95"/>
      <c r="E91" s="93"/>
      <c r="F91" s="93"/>
      <c r="G91" s="69"/>
      <c r="H91" s="130"/>
    </row>
    <row r="92" spans="1:8" ht="33.75" hidden="1" x14ac:dyDescent="0.25">
      <c r="A92" s="306"/>
      <c r="B92" s="306"/>
      <c r="C92" s="91" t="s">
        <v>166</v>
      </c>
      <c r="D92" s="95"/>
      <c r="E92" s="93"/>
      <c r="F92" s="93"/>
      <c r="G92" s="69"/>
      <c r="H92" s="130"/>
    </row>
    <row r="93" spans="1:8" ht="33.75" hidden="1" x14ac:dyDescent="0.25">
      <c r="A93" s="306"/>
      <c r="B93" s="306"/>
      <c r="C93" s="91" t="s">
        <v>167</v>
      </c>
      <c r="D93" s="95"/>
      <c r="E93" s="93"/>
      <c r="F93" s="93"/>
      <c r="G93" s="69"/>
      <c r="H93" s="130"/>
    </row>
    <row r="94" spans="1:8" hidden="1" x14ac:dyDescent="0.25">
      <c r="A94" s="306"/>
      <c r="B94" s="306"/>
      <c r="C94" s="94" t="s">
        <v>168</v>
      </c>
      <c r="D94" s="95"/>
      <c r="E94" s="93"/>
      <c r="F94" s="93"/>
      <c r="G94" s="69" t="s">
        <v>161</v>
      </c>
      <c r="H94" s="130"/>
    </row>
    <row r="95" spans="1:8" hidden="1" x14ac:dyDescent="0.25">
      <c r="A95" s="306"/>
      <c r="B95" s="306"/>
      <c r="C95" s="91" t="s">
        <v>169</v>
      </c>
      <c r="D95" s="95"/>
      <c r="E95" s="93"/>
      <c r="F95" s="93"/>
      <c r="G95" s="69"/>
      <c r="H95" s="130"/>
    </row>
    <row r="96" spans="1:8" hidden="1" x14ac:dyDescent="0.25">
      <c r="A96" s="306"/>
      <c r="B96" s="306"/>
      <c r="C96" s="96" t="s">
        <v>170</v>
      </c>
      <c r="D96" s="95"/>
      <c r="E96" s="93"/>
      <c r="F96" s="93"/>
      <c r="G96" s="69"/>
      <c r="H96" s="130"/>
    </row>
    <row r="97" spans="1:8" hidden="1" x14ac:dyDescent="0.25">
      <c r="A97" s="306"/>
      <c r="B97" s="306"/>
      <c r="C97" s="94" t="s">
        <v>168</v>
      </c>
      <c r="D97" s="95"/>
      <c r="E97" s="93"/>
      <c r="F97" s="93"/>
      <c r="G97" s="69" t="s">
        <v>161</v>
      </c>
      <c r="H97" s="130"/>
    </row>
    <row r="98" spans="1:8" ht="22.5" hidden="1" x14ac:dyDescent="0.25">
      <c r="A98" s="306"/>
      <c r="B98" s="306"/>
      <c r="C98" s="96" t="s">
        <v>171</v>
      </c>
      <c r="D98" s="95"/>
      <c r="E98" s="93"/>
      <c r="F98" s="93"/>
      <c r="G98" s="69"/>
      <c r="H98" s="130"/>
    </row>
    <row r="99" spans="1:8" hidden="1" x14ac:dyDescent="0.25">
      <c r="A99" s="306"/>
      <c r="B99" s="306"/>
      <c r="C99" s="94" t="s">
        <v>163</v>
      </c>
      <c r="D99" s="95"/>
      <c r="E99" s="93"/>
      <c r="F99" s="93"/>
      <c r="G99" s="69" t="s">
        <v>161</v>
      </c>
      <c r="H99" s="130"/>
    </row>
    <row r="100" spans="1:8" hidden="1" x14ac:dyDescent="0.25">
      <c r="A100" s="306"/>
      <c r="B100" s="306"/>
      <c r="C100" s="91" t="s">
        <v>172</v>
      </c>
      <c r="D100" s="95"/>
      <c r="E100" s="93"/>
      <c r="F100" s="93"/>
      <c r="G100" s="69"/>
      <c r="H100" s="130"/>
    </row>
    <row r="101" spans="1:8" hidden="1" x14ac:dyDescent="0.25">
      <c r="A101" s="306"/>
      <c r="B101" s="306"/>
      <c r="C101" s="94" t="s">
        <v>173</v>
      </c>
      <c r="D101" s="95"/>
      <c r="E101" s="93"/>
      <c r="F101" s="93"/>
      <c r="G101" s="69" t="s">
        <v>161</v>
      </c>
      <c r="H101" s="130"/>
    </row>
    <row r="102" spans="1:8" hidden="1" x14ac:dyDescent="0.25">
      <c r="A102" s="306"/>
      <c r="B102" s="306"/>
      <c r="C102" s="91" t="s">
        <v>174</v>
      </c>
      <c r="D102" s="95"/>
      <c r="E102" s="93"/>
      <c r="F102" s="93"/>
      <c r="G102" s="69"/>
      <c r="H102" s="130"/>
    </row>
    <row r="103" spans="1:8" hidden="1" x14ac:dyDescent="0.25">
      <c r="A103" s="306"/>
      <c r="B103" s="306"/>
      <c r="C103" s="94" t="s">
        <v>175</v>
      </c>
      <c r="D103" s="95"/>
      <c r="E103" s="93"/>
      <c r="F103" s="93"/>
      <c r="G103" s="69" t="s">
        <v>161</v>
      </c>
      <c r="H103" s="130"/>
    </row>
    <row r="104" spans="1:8" hidden="1" x14ac:dyDescent="0.25">
      <c r="A104" s="306"/>
      <c r="B104" s="306"/>
      <c r="C104" s="91" t="s">
        <v>176</v>
      </c>
      <c r="D104" s="95"/>
      <c r="E104" s="93"/>
      <c r="F104" s="93"/>
      <c r="G104" s="69"/>
      <c r="H104" s="130"/>
    </row>
    <row r="105" spans="1:8" hidden="1" x14ac:dyDescent="0.25">
      <c r="A105" s="306"/>
      <c r="B105" s="306"/>
      <c r="C105" s="94" t="s">
        <v>177</v>
      </c>
      <c r="D105" s="95"/>
      <c r="E105" s="93"/>
      <c r="F105" s="93"/>
      <c r="G105" s="69" t="s">
        <v>161</v>
      </c>
      <c r="H105" s="130"/>
    </row>
    <row r="106" spans="1:8" ht="33.75" hidden="1" x14ac:dyDescent="0.25">
      <c r="A106" s="306"/>
      <c r="B106" s="306"/>
      <c r="C106" s="96" t="s">
        <v>178</v>
      </c>
      <c r="D106" s="95"/>
      <c r="E106" s="93"/>
      <c r="F106" s="93"/>
      <c r="G106" s="69"/>
      <c r="H106" s="130"/>
    </row>
    <row r="107" spans="1:8" ht="39" hidden="1" customHeight="1" x14ac:dyDescent="0.25">
      <c r="A107" s="306"/>
      <c r="B107" s="306"/>
      <c r="C107" s="96" t="s">
        <v>179</v>
      </c>
      <c r="D107" s="95"/>
      <c r="E107" s="93"/>
      <c r="F107" s="93"/>
      <c r="G107" s="69"/>
      <c r="H107" s="130"/>
    </row>
    <row r="108" spans="1:8" ht="33.75" hidden="1" x14ac:dyDescent="0.25">
      <c r="A108" s="306"/>
      <c r="B108" s="306"/>
      <c r="C108" s="97" t="s">
        <v>180</v>
      </c>
      <c r="D108" s="95"/>
      <c r="E108" s="93"/>
      <c r="F108" s="93"/>
      <c r="G108" s="69"/>
      <c r="H108" s="130"/>
    </row>
    <row r="109" spans="1:8" ht="15.75" hidden="1" thickBot="1" x14ac:dyDescent="0.3">
      <c r="A109" s="304"/>
      <c r="B109" s="304"/>
      <c r="C109" s="72"/>
      <c r="D109" s="88"/>
      <c r="E109" s="89"/>
      <c r="F109" s="89"/>
      <c r="G109" s="72"/>
      <c r="H109" s="129"/>
    </row>
    <row r="110" spans="1:8" ht="45.75" hidden="1" thickBot="1" x14ac:dyDescent="0.3">
      <c r="A110" s="119" t="s">
        <v>181</v>
      </c>
      <c r="B110" s="85" t="s">
        <v>182</v>
      </c>
      <c r="C110" s="85" t="s">
        <v>183</v>
      </c>
      <c r="D110" s="68"/>
      <c r="E110" s="68"/>
      <c r="F110" s="68"/>
      <c r="G110" s="85"/>
      <c r="H110" s="128"/>
    </row>
    <row r="111" spans="1:8" ht="15.75" hidden="1" thickBot="1" x14ac:dyDescent="0.3">
      <c r="A111" s="98"/>
      <c r="B111" s="99"/>
      <c r="C111" s="99"/>
      <c r="D111" s="74"/>
      <c r="E111" s="74"/>
      <c r="F111" s="74"/>
      <c r="G111" s="99"/>
      <c r="H111" s="130"/>
    </row>
    <row r="112" spans="1:8" ht="15.75" hidden="1" thickBot="1" x14ac:dyDescent="0.3">
      <c r="A112" s="100"/>
      <c r="B112" s="101"/>
      <c r="C112" s="101"/>
      <c r="D112" s="102"/>
      <c r="E112" s="102"/>
      <c r="F112" s="102"/>
      <c r="G112" s="101"/>
      <c r="H112" s="130"/>
    </row>
    <row r="113" spans="1:8" ht="20.45" hidden="1" customHeight="1" x14ac:dyDescent="0.25">
      <c r="A113" s="287" t="s">
        <v>184</v>
      </c>
      <c r="B113" s="289" t="s">
        <v>185</v>
      </c>
      <c r="C113" s="289" t="s">
        <v>186</v>
      </c>
      <c r="D113" s="77"/>
      <c r="E113" s="77"/>
      <c r="F113" s="77"/>
      <c r="G113" s="291" t="s">
        <v>187</v>
      </c>
      <c r="H113" s="125"/>
    </row>
    <row r="114" spans="1:8" ht="15.75" hidden="1" thickBot="1" x14ac:dyDescent="0.3">
      <c r="A114" s="288"/>
      <c r="B114" s="290"/>
      <c r="C114" s="290"/>
      <c r="D114" s="68"/>
      <c r="E114" s="68"/>
      <c r="F114" s="68"/>
      <c r="G114" s="292"/>
      <c r="H114" s="125"/>
    </row>
    <row r="115" spans="1:8" ht="27" hidden="1" customHeight="1" thickBot="1" x14ac:dyDescent="0.3">
      <c r="A115" s="98"/>
      <c r="B115" s="99"/>
      <c r="C115" s="99"/>
      <c r="D115" s="74"/>
      <c r="E115" s="74"/>
      <c r="F115" s="74"/>
      <c r="G115" s="103"/>
      <c r="H115" s="131"/>
    </row>
    <row r="116" spans="1:8" ht="27" hidden="1" customHeight="1" thickBot="1" x14ac:dyDescent="0.3">
      <c r="A116" s="98"/>
      <c r="B116" s="99"/>
      <c r="C116" s="99"/>
      <c r="D116" s="74"/>
      <c r="E116" s="74"/>
      <c r="F116" s="74"/>
      <c r="G116" s="103"/>
      <c r="H116" s="131"/>
    </row>
    <row r="117" spans="1:8" ht="27" hidden="1" customHeight="1" thickBot="1" x14ac:dyDescent="0.3">
      <c r="A117" s="98"/>
      <c r="B117" s="99"/>
      <c r="C117" s="99"/>
      <c r="D117" s="74"/>
      <c r="E117" s="74"/>
      <c r="F117" s="74"/>
      <c r="G117" s="103"/>
      <c r="H117" s="131"/>
    </row>
    <row r="118" spans="1:8" ht="15.75" thickBot="1" x14ac:dyDescent="0.3">
      <c r="A118" s="101"/>
      <c r="B118" s="101"/>
      <c r="C118" s="101"/>
      <c r="D118" s="104"/>
      <c r="E118" s="104"/>
      <c r="F118" s="104"/>
      <c r="G118" s="101"/>
      <c r="H118" s="130"/>
    </row>
    <row r="119" spans="1:8" ht="15.75" thickBot="1" x14ac:dyDescent="0.3">
      <c r="A119" s="105" t="s">
        <v>188</v>
      </c>
      <c r="B119" s="105" t="s">
        <v>189</v>
      </c>
      <c r="C119" s="106" t="s">
        <v>190</v>
      </c>
      <c r="D119" s="107"/>
      <c r="E119" s="107"/>
      <c r="F119" s="107"/>
      <c r="G119" s="69"/>
      <c r="H119" s="130"/>
    </row>
    <row r="120" spans="1:8" ht="23.25" thickBot="1" x14ac:dyDescent="0.3">
      <c r="A120" s="122">
        <v>3</v>
      </c>
      <c r="B120" s="122" t="s">
        <v>3</v>
      </c>
      <c r="C120" s="109"/>
      <c r="D120" s="107"/>
      <c r="E120" s="107"/>
      <c r="F120" s="107"/>
      <c r="G120" s="69"/>
      <c r="H120" s="130"/>
    </row>
    <row r="121" spans="1:8" ht="15.75" thickBot="1" x14ac:dyDescent="0.3">
      <c r="A121" s="122">
        <v>1</v>
      </c>
      <c r="B121" s="122" t="s">
        <v>191</v>
      </c>
      <c r="C121" s="109"/>
      <c r="D121" s="107"/>
      <c r="E121" s="107"/>
      <c r="F121" s="107"/>
      <c r="G121" s="69"/>
      <c r="H121" s="130"/>
    </row>
    <row r="122" spans="1:8" ht="15.75" thickBot="1" x14ac:dyDescent="0.3">
      <c r="A122" s="122"/>
      <c r="B122" s="99"/>
      <c r="C122" s="101"/>
      <c r="D122" s="104"/>
      <c r="E122" s="104"/>
      <c r="F122" s="104"/>
      <c r="G122" s="99"/>
      <c r="H122" s="130"/>
    </row>
  </sheetData>
  <mergeCells count="24">
    <mergeCell ref="A1:G1"/>
    <mergeCell ref="B2:E2"/>
    <mergeCell ref="B3:E3"/>
    <mergeCell ref="A5:A6"/>
    <mergeCell ref="B5:B6"/>
    <mergeCell ref="D5:E5"/>
    <mergeCell ref="F5:G5"/>
    <mergeCell ref="F6:G6"/>
    <mergeCell ref="A8:A25"/>
    <mergeCell ref="B8:B25"/>
    <mergeCell ref="A27:A37"/>
    <mergeCell ref="B27:B37"/>
    <mergeCell ref="A39:A41"/>
    <mergeCell ref="B39:B41"/>
    <mergeCell ref="A113:A114"/>
    <mergeCell ref="B113:B114"/>
    <mergeCell ref="C113:C114"/>
    <mergeCell ref="G113:G114"/>
    <mergeCell ref="A44:A59"/>
    <mergeCell ref="B44:B59"/>
    <mergeCell ref="A61:A83"/>
    <mergeCell ref="B61:B83"/>
    <mergeCell ref="A85:A109"/>
    <mergeCell ref="B85:B109"/>
  </mergeCells>
  <printOptions horizontalCentered="1"/>
  <pageMargins left="0" right="0" top="0" bottom="0" header="0" footer="0"/>
  <pageSetup scale="95" fitToHeight="0" orientation="portrait" r:id="rId1"/>
  <headerFooter>
    <oddFooter>&amp;CHoja &amp;P de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tabSelected="1" view="pageBreakPreview" topLeftCell="A61" zoomScale="110" zoomScaleNormal="100" zoomScaleSheetLayoutView="110" workbookViewId="0">
      <selection activeCell="E83" sqref="E83"/>
    </sheetView>
  </sheetViews>
  <sheetFormatPr baseColWidth="10" defaultRowHeight="15" x14ac:dyDescent="0.25"/>
  <cols>
    <col min="1" max="1" width="10.28515625" customWidth="1"/>
    <col min="2" max="2" width="10.140625" customWidth="1"/>
    <col min="3" max="3" width="42.42578125" style="159" customWidth="1"/>
    <col min="4" max="4" width="9.28515625" style="186" customWidth="1"/>
    <col min="5" max="5" width="9.28515625" style="152" customWidth="1"/>
    <col min="6" max="6" width="9.28515625" style="170" customWidth="1"/>
    <col min="7" max="7" width="9.42578125" style="171" customWidth="1"/>
    <col min="8" max="8" width="9.42578125" customWidth="1"/>
  </cols>
  <sheetData>
    <row r="1" spans="1:8" x14ac:dyDescent="0.25">
      <c r="A1" s="311" t="s">
        <v>87</v>
      </c>
      <c r="B1" s="311"/>
      <c r="C1" s="311"/>
      <c r="D1" s="311"/>
      <c r="E1" s="311"/>
      <c r="F1" s="311"/>
      <c r="G1" s="311"/>
      <c r="H1" s="123"/>
    </row>
    <row r="2" spans="1:8" x14ac:dyDescent="0.25">
      <c r="B2" s="311" t="s">
        <v>88</v>
      </c>
      <c r="C2" s="311"/>
      <c r="D2" s="311"/>
      <c r="E2" s="311"/>
      <c r="F2" s="178"/>
      <c r="G2" s="168"/>
      <c r="H2" s="60"/>
    </row>
    <row r="3" spans="1:8" ht="30" customHeight="1" x14ac:dyDescent="0.25">
      <c r="B3" s="312" t="s">
        <v>230</v>
      </c>
      <c r="C3" s="312"/>
      <c r="D3" s="312"/>
      <c r="E3" s="312"/>
      <c r="F3" s="164"/>
      <c r="G3" s="169"/>
      <c r="H3" s="61"/>
    </row>
    <row r="4" spans="1:8" ht="9" customHeight="1" thickBot="1" x14ac:dyDescent="0.3"/>
    <row r="5" spans="1:8" ht="15.75" thickBot="1" x14ac:dyDescent="0.3">
      <c r="A5" s="313" t="s">
        <v>89</v>
      </c>
      <c r="B5" s="313" t="s">
        <v>90</v>
      </c>
      <c r="C5" s="62" t="s">
        <v>91</v>
      </c>
      <c r="D5" s="315" t="s">
        <v>92</v>
      </c>
      <c r="E5" s="316"/>
      <c r="F5" s="317" t="s">
        <v>93</v>
      </c>
      <c r="G5" s="318"/>
      <c r="H5" s="124"/>
    </row>
    <row r="6" spans="1:8" ht="15.75" thickBot="1" x14ac:dyDescent="0.3">
      <c r="A6" s="314"/>
      <c r="B6" s="314"/>
      <c r="C6" s="63" t="s">
        <v>94</v>
      </c>
      <c r="D6" s="187" t="s">
        <v>95</v>
      </c>
      <c r="E6" s="64" t="s">
        <v>96</v>
      </c>
      <c r="F6" s="317" t="s">
        <v>97</v>
      </c>
      <c r="G6" s="318"/>
      <c r="H6" s="124"/>
    </row>
    <row r="7" spans="1:8" ht="34.5" thickBot="1" x14ac:dyDescent="0.3">
      <c r="A7" s="65" t="s">
        <v>98</v>
      </c>
      <c r="B7" s="66" t="s">
        <v>99</v>
      </c>
      <c r="C7" s="160" t="s">
        <v>213</v>
      </c>
      <c r="D7" s="188"/>
      <c r="E7" s="68"/>
      <c r="F7" s="68"/>
      <c r="G7" s="66"/>
      <c r="H7" s="125"/>
    </row>
    <row r="8" spans="1:8" x14ac:dyDescent="0.25">
      <c r="A8" s="307">
        <v>0.33333333333333331</v>
      </c>
      <c r="B8" s="305"/>
      <c r="C8" s="69" t="s">
        <v>101</v>
      </c>
      <c r="D8" s="189">
        <v>1</v>
      </c>
      <c r="E8" s="70">
        <v>2</v>
      </c>
      <c r="F8" s="179">
        <v>549</v>
      </c>
      <c r="G8" s="171" t="s">
        <v>200</v>
      </c>
      <c r="H8" s="126"/>
    </row>
    <row r="9" spans="1:8" x14ac:dyDescent="0.25">
      <c r="A9" s="308"/>
      <c r="B9" s="306"/>
      <c r="C9" s="69" t="s">
        <v>102</v>
      </c>
      <c r="D9" s="190">
        <f>+E8+1</f>
        <v>3</v>
      </c>
      <c r="E9" s="70">
        <v>4</v>
      </c>
      <c r="F9" s="180">
        <v>549</v>
      </c>
      <c r="G9" s="171" t="s">
        <v>200</v>
      </c>
      <c r="H9" s="126"/>
    </row>
    <row r="10" spans="1:8" x14ac:dyDescent="0.25">
      <c r="A10" s="308"/>
      <c r="B10" s="306"/>
      <c r="C10" s="69" t="s">
        <v>103</v>
      </c>
      <c r="D10" s="190">
        <v>5</v>
      </c>
      <c r="E10" s="70">
        <v>6</v>
      </c>
      <c r="F10" s="180">
        <v>518</v>
      </c>
      <c r="G10" s="171" t="s">
        <v>200</v>
      </c>
      <c r="H10" s="126"/>
    </row>
    <row r="11" spans="1:8" x14ac:dyDescent="0.25">
      <c r="A11" s="308"/>
      <c r="B11" s="306"/>
      <c r="C11" s="69" t="s">
        <v>104</v>
      </c>
      <c r="D11" s="190">
        <v>7</v>
      </c>
      <c r="E11" s="70">
        <v>8</v>
      </c>
      <c r="F11" s="180">
        <v>578</v>
      </c>
      <c r="G11" s="171" t="s">
        <v>200</v>
      </c>
      <c r="H11" s="126"/>
    </row>
    <row r="12" spans="1:8" x14ac:dyDescent="0.25">
      <c r="A12" s="308"/>
      <c r="B12" s="306"/>
      <c r="C12" s="69" t="s">
        <v>105</v>
      </c>
      <c r="D12" s="190">
        <v>9</v>
      </c>
      <c r="E12" s="70">
        <v>11</v>
      </c>
      <c r="F12" s="180">
        <v>814</v>
      </c>
      <c r="G12" s="171" t="s">
        <v>200</v>
      </c>
      <c r="H12" s="126"/>
    </row>
    <row r="13" spans="1:8" x14ac:dyDescent="0.25">
      <c r="A13" s="308"/>
      <c r="B13" s="306"/>
      <c r="C13" s="69" t="s">
        <v>106</v>
      </c>
      <c r="D13" s="190">
        <v>12</v>
      </c>
      <c r="E13" s="70">
        <v>12</v>
      </c>
      <c r="F13" s="180">
        <v>214</v>
      </c>
      <c r="G13" s="171" t="s">
        <v>200</v>
      </c>
      <c r="H13" s="126"/>
    </row>
    <row r="14" spans="1:8" x14ac:dyDescent="0.25">
      <c r="A14" s="308"/>
      <c r="B14" s="306"/>
      <c r="C14" s="69" t="s">
        <v>107</v>
      </c>
      <c r="D14" s="190">
        <v>13</v>
      </c>
      <c r="E14" s="70">
        <v>44</v>
      </c>
      <c r="F14" s="180">
        <f>+F15+F16+F17</f>
        <v>9968</v>
      </c>
      <c r="G14" s="171" t="s">
        <v>200</v>
      </c>
      <c r="H14" s="126"/>
    </row>
    <row r="15" spans="1:8" x14ac:dyDescent="0.25">
      <c r="A15" s="308"/>
      <c r="B15" s="306"/>
      <c r="C15" s="69" t="s">
        <v>203</v>
      </c>
      <c r="D15" s="190">
        <v>13</v>
      </c>
      <c r="E15" s="185">
        <v>22</v>
      </c>
      <c r="F15" s="132">
        <v>3184</v>
      </c>
      <c r="H15" s="126"/>
    </row>
    <row r="16" spans="1:8" x14ac:dyDescent="0.25">
      <c r="A16" s="308"/>
      <c r="B16" s="306"/>
      <c r="C16" s="69" t="s">
        <v>202</v>
      </c>
      <c r="D16" s="190">
        <v>23</v>
      </c>
      <c r="E16" s="185">
        <v>42</v>
      </c>
      <c r="F16" s="132">
        <v>6171</v>
      </c>
      <c r="H16" s="126"/>
    </row>
    <row r="17" spans="1:8" x14ac:dyDescent="0.25">
      <c r="A17" s="308"/>
      <c r="B17" s="306"/>
      <c r="C17" s="69" t="s">
        <v>201</v>
      </c>
      <c r="D17" s="190">
        <v>43</v>
      </c>
      <c r="E17" s="185">
        <v>44</v>
      </c>
      <c r="F17" s="132">
        <v>613</v>
      </c>
      <c r="H17" s="126"/>
    </row>
    <row r="18" spans="1:8" x14ac:dyDescent="0.25">
      <c r="A18" s="308"/>
      <c r="B18" s="306"/>
      <c r="C18" s="69" t="s">
        <v>108</v>
      </c>
      <c r="D18" s="190">
        <v>45</v>
      </c>
      <c r="E18" s="70">
        <v>46</v>
      </c>
      <c r="F18" s="180">
        <v>521</v>
      </c>
      <c r="G18" s="171" t="s">
        <v>200</v>
      </c>
      <c r="H18" s="126"/>
    </row>
    <row r="19" spans="1:8" ht="22.5" x14ac:dyDescent="0.25">
      <c r="A19" s="308"/>
      <c r="B19" s="306"/>
      <c r="C19" s="69" t="s">
        <v>109</v>
      </c>
      <c r="D19" s="190">
        <v>47</v>
      </c>
      <c r="E19" s="70">
        <v>47</v>
      </c>
      <c r="F19" s="180">
        <f>+F20</f>
        <v>270</v>
      </c>
      <c r="G19" s="171" t="s">
        <v>200</v>
      </c>
      <c r="H19" s="126"/>
    </row>
    <row r="20" spans="1:8" x14ac:dyDescent="0.25">
      <c r="A20" s="308"/>
      <c r="B20" s="306"/>
      <c r="C20" s="69" t="s">
        <v>110</v>
      </c>
      <c r="D20" s="190"/>
      <c r="E20" s="70"/>
      <c r="F20" s="132">
        <v>270</v>
      </c>
      <c r="H20" s="126"/>
    </row>
    <row r="21" spans="1:8" x14ac:dyDescent="0.25">
      <c r="A21" s="308"/>
      <c r="B21" s="306"/>
      <c r="C21" s="71" t="s">
        <v>111</v>
      </c>
      <c r="D21" s="190"/>
      <c r="E21" s="70"/>
      <c r="F21" s="132">
        <v>270</v>
      </c>
      <c r="H21" s="126"/>
    </row>
    <row r="22" spans="1:8" x14ac:dyDescent="0.25">
      <c r="A22" s="308"/>
      <c r="B22" s="306"/>
      <c r="C22" s="71" t="s">
        <v>112</v>
      </c>
      <c r="D22" s="190"/>
      <c r="E22" s="70"/>
      <c r="F22" s="110"/>
      <c r="H22" s="126"/>
    </row>
    <row r="23" spans="1:8" ht="22.5" x14ac:dyDescent="0.25">
      <c r="A23" s="308"/>
      <c r="B23" s="306"/>
      <c r="C23" s="69" t="s">
        <v>113</v>
      </c>
      <c r="D23" s="190">
        <v>48</v>
      </c>
      <c r="E23" s="70">
        <v>48</v>
      </c>
      <c r="F23" s="180">
        <v>219</v>
      </c>
      <c r="G23" s="171" t="s">
        <v>200</v>
      </c>
      <c r="H23" s="126"/>
    </row>
    <row r="24" spans="1:8" ht="31.9" customHeight="1" x14ac:dyDescent="0.25">
      <c r="A24" s="308"/>
      <c r="B24" s="306"/>
      <c r="C24" s="69" t="s">
        <v>114</v>
      </c>
      <c r="D24" s="190">
        <v>49</v>
      </c>
      <c r="E24" s="70">
        <v>49</v>
      </c>
      <c r="F24" s="180">
        <v>211</v>
      </c>
      <c r="G24" s="171" t="s">
        <v>200</v>
      </c>
      <c r="H24" s="126"/>
    </row>
    <row r="25" spans="1:8" ht="15.75" thickBot="1" x14ac:dyDescent="0.3">
      <c r="A25" s="309"/>
      <c r="B25" s="304"/>
      <c r="C25" s="161"/>
      <c r="D25" s="73"/>
      <c r="E25" s="74"/>
      <c r="F25" s="207">
        <f>SUM(F8:F14)+SUM(F18:F19)+SUM(F23:F24)</f>
        <v>14411</v>
      </c>
      <c r="G25" s="233" t="s">
        <v>200</v>
      </c>
      <c r="H25" s="126"/>
    </row>
    <row r="26" spans="1:8" ht="34.5" thickBot="1" x14ac:dyDescent="0.3">
      <c r="A26" s="75" t="s">
        <v>115</v>
      </c>
      <c r="B26" s="66" t="s">
        <v>99</v>
      </c>
      <c r="C26" s="162" t="s">
        <v>214</v>
      </c>
      <c r="D26" s="191"/>
      <c r="E26" s="77"/>
      <c r="F26" s="77"/>
      <c r="G26" s="78"/>
      <c r="H26" s="125"/>
    </row>
    <row r="27" spans="1:8" ht="45" x14ac:dyDescent="0.25">
      <c r="A27" s="307">
        <v>0.33333333333333331</v>
      </c>
      <c r="B27" s="302"/>
      <c r="C27" s="79" t="s">
        <v>117</v>
      </c>
      <c r="D27" s="192">
        <v>1</v>
      </c>
      <c r="E27" s="114">
        <v>3</v>
      </c>
      <c r="F27" s="138">
        <v>781</v>
      </c>
      <c r="G27" s="113" t="s">
        <v>200</v>
      </c>
      <c r="H27" s="126"/>
    </row>
    <row r="28" spans="1:8" ht="33.75" x14ac:dyDescent="0.25">
      <c r="A28" s="308"/>
      <c r="B28" s="303"/>
      <c r="C28" s="79" t="s">
        <v>118</v>
      </c>
      <c r="D28" s="193" t="s">
        <v>219</v>
      </c>
      <c r="E28" s="80" t="s">
        <v>220</v>
      </c>
      <c r="F28" s="138">
        <f>SUM(F29:F32)</f>
        <v>2885</v>
      </c>
      <c r="G28" s="113" t="s">
        <v>200</v>
      </c>
      <c r="H28" s="126"/>
    </row>
    <row r="29" spans="1:8" x14ac:dyDescent="0.25">
      <c r="A29" s="308"/>
      <c r="B29" s="303"/>
      <c r="C29" s="79" t="s">
        <v>119</v>
      </c>
      <c r="D29" s="192">
        <v>4</v>
      </c>
      <c r="E29" s="114">
        <v>7</v>
      </c>
      <c r="F29" s="114">
        <v>1097</v>
      </c>
      <c r="G29" s="117"/>
      <c r="H29" s="127"/>
    </row>
    <row r="30" spans="1:8" x14ac:dyDescent="0.25">
      <c r="A30" s="308"/>
      <c r="B30" s="303"/>
      <c r="C30" s="79" t="s">
        <v>120</v>
      </c>
      <c r="D30" s="192">
        <v>8</v>
      </c>
      <c r="E30" s="114">
        <v>8</v>
      </c>
      <c r="F30" s="114">
        <v>262</v>
      </c>
      <c r="G30" s="113"/>
      <c r="H30" s="126"/>
    </row>
    <row r="31" spans="1:8" x14ac:dyDescent="0.25">
      <c r="A31" s="308"/>
      <c r="B31" s="303"/>
      <c r="C31" s="79" t="s">
        <v>121</v>
      </c>
      <c r="D31" s="192">
        <v>9</v>
      </c>
      <c r="E31" s="114">
        <v>11</v>
      </c>
      <c r="F31" s="114">
        <v>959</v>
      </c>
      <c r="G31" s="113"/>
      <c r="H31" s="126"/>
    </row>
    <row r="32" spans="1:8" x14ac:dyDescent="0.25">
      <c r="A32" s="308"/>
      <c r="B32" s="303"/>
      <c r="C32" s="79" t="s">
        <v>122</v>
      </c>
      <c r="D32" s="192">
        <v>12</v>
      </c>
      <c r="E32" s="114">
        <v>13</v>
      </c>
      <c r="F32" s="114">
        <v>567</v>
      </c>
      <c r="G32" s="113"/>
      <c r="H32" s="126"/>
    </row>
    <row r="33" spans="1:8" ht="45" x14ac:dyDescent="0.25">
      <c r="A33" s="308"/>
      <c r="B33" s="303"/>
      <c r="C33" s="79" t="s">
        <v>198</v>
      </c>
      <c r="D33" s="193"/>
      <c r="E33" s="80"/>
      <c r="F33" s="80"/>
      <c r="G33" s="113"/>
      <c r="H33" s="126"/>
    </row>
    <row r="34" spans="1:8" ht="33.75" x14ac:dyDescent="0.25">
      <c r="A34" s="308"/>
      <c r="B34" s="303"/>
      <c r="C34" s="79" t="s">
        <v>123</v>
      </c>
      <c r="D34" s="192">
        <v>14</v>
      </c>
      <c r="E34" s="114">
        <v>14</v>
      </c>
      <c r="F34" s="138">
        <v>236</v>
      </c>
      <c r="G34" s="113" t="s">
        <v>200</v>
      </c>
      <c r="H34" s="126"/>
    </row>
    <row r="35" spans="1:8" x14ac:dyDescent="0.25">
      <c r="A35" s="308"/>
      <c r="B35" s="303"/>
      <c r="C35" s="79" t="s">
        <v>124</v>
      </c>
      <c r="D35" s="192">
        <v>15</v>
      </c>
      <c r="E35" s="114">
        <v>15</v>
      </c>
      <c r="F35" s="138">
        <v>231</v>
      </c>
      <c r="G35" s="113" t="s">
        <v>200</v>
      </c>
      <c r="H35" s="126"/>
    </row>
    <row r="36" spans="1:8" ht="22.5" x14ac:dyDescent="0.25">
      <c r="A36" s="308"/>
      <c r="B36" s="303"/>
      <c r="C36" s="79" t="s">
        <v>125</v>
      </c>
      <c r="D36" s="192">
        <v>16</v>
      </c>
      <c r="E36" s="114">
        <v>24</v>
      </c>
      <c r="F36" s="138">
        <v>2217</v>
      </c>
      <c r="G36" s="113" t="s">
        <v>200</v>
      </c>
      <c r="H36" s="126"/>
    </row>
    <row r="37" spans="1:8" ht="15.75" thickBot="1" x14ac:dyDescent="0.3">
      <c r="A37" s="309"/>
      <c r="B37" s="310"/>
      <c r="C37" s="163"/>
      <c r="D37" s="193"/>
      <c r="E37" s="80"/>
      <c r="F37" s="206">
        <f>SUM(F27:F28)+SUM(F34:F36)</f>
        <v>6350</v>
      </c>
      <c r="G37" s="133" t="s">
        <v>200</v>
      </c>
      <c r="H37" s="126"/>
    </row>
    <row r="38" spans="1:8" ht="34.5" thickBot="1" x14ac:dyDescent="0.3">
      <c r="A38" s="82" t="s">
        <v>115</v>
      </c>
      <c r="B38" s="66" t="s">
        <v>99</v>
      </c>
      <c r="C38" s="162" t="s">
        <v>215</v>
      </c>
      <c r="D38" s="191"/>
      <c r="E38" s="77"/>
      <c r="F38" s="77"/>
      <c r="G38" s="78"/>
      <c r="H38" s="125"/>
    </row>
    <row r="39" spans="1:8" x14ac:dyDescent="0.25">
      <c r="A39" s="307">
        <v>0.33333333333333331</v>
      </c>
      <c r="B39" s="302"/>
      <c r="C39" s="79" t="s">
        <v>127</v>
      </c>
      <c r="D39" s="192">
        <v>1</v>
      </c>
      <c r="E39" s="114">
        <v>2</v>
      </c>
      <c r="F39" s="138">
        <v>563</v>
      </c>
      <c r="G39" s="113" t="s">
        <v>200</v>
      </c>
      <c r="H39" s="126"/>
    </row>
    <row r="40" spans="1:8" ht="33" customHeight="1" x14ac:dyDescent="0.25">
      <c r="A40" s="308"/>
      <c r="B40" s="303"/>
      <c r="C40" s="79" t="s">
        <v>128</v>
      </c>
      <c r="D40" s="192">
        <v>3</v>
      </c>
      <c r="E40" s="114">
        <v>3</v>
      </c>
      <c r="F40" s="138">
        <v>217</v>
      </c>
      <c r="G40" s="113" t="s">
        <v>200</v>
      </c>
      <c r="H40" s="126"/>
    </row>
    <row r="41" spans="1:8" ht="15.75" thickBot="1" x14ac:dyDescent="0.3">
      <c r="A41" s="309"/>
      <c r="B41" s="310"/>
      <c r="C41" s="79" t="s">
        <v>129</v>
      </c>
      <c r="D41" s="192">
        <v>4</v>
      </c>
      <c r="E41" s="153">
        <v>6</v>
      </c>
      <c r="F41" s="181">
        <v>917</v>
      </c>
      <c r="G41" s="113" t="s">
        <v>200</v>
      </c>
      <c r="H41" s="126"/>
    </row>
    <row r="42" spans="1:8" ht="15.75" thickBot="1" x14ac:dyDescent="0.3">
      <c r="A42" s="121"/>
      <c r="B42" s="101"/>
      <c r="C42" s="130"/>
      <c r="D42" s="194"/>
      <c r="E42" s="155"/>
      <c r="F42" s="213">
        <f>SUM(F39:F41)</f>
        <v>1697</v>
      </c>
      <c r="G42" s="133" t="s">
        <v>200</v>
      </c>
      <c r="H42" s="126"/>
    </row>
    <row r="43" spans="1:8" ht="57" thickBot="1" x14ac:dyDescent="0.3">
      <c r="A43" s="82" t="s">
        <v>115</v>
      </c>
      <c r="B43" s="66" t="s">
        <v>99</v>
      </c>
      <c r="C43" s="86" t="s">
        <v>216</v>
      </c>
      <c r="D43" s="191"/>
      <c r="E43" s="77"/>
      <c r="F43" s="77"/>
      <c r="G43" s="78"/>
      <c r="H43" s="125"/>
    </row>
    <row r="44" spans="1:8" x14ac:dyDescent="0.25">
      <c r="A44" s="293">
        <v>0.33333333333333331</v>
      </c>
      <c r="B44" s="296"/>
      <c r="C44" s="79" t="s">
        <v>131</v>
      </c>
      <c r="D44" s="192">
        <v>1</v>
      </c>
      <c r="E44" s="114">
        <v>4</v>
      </c>
      <c r="F44" s="138">
        <v>1115</v>
      </c>
      <c r="G44" s="113" t="s">
        <v>200</v>
      </c>
      <c r="H44" s="126"/>
    </row>
    <row r="45" spans="1:8" ht="22.5" x14ac:dyDescent="0.25">
      <c r="A45" s="294"/>
      <c r="B45" s="297"/>
      <c r="C45" s="79" t="s">
        <v>132</v>
      </c>
      <c r="D45" s="192">
        <v>5</v>
      </c>
      <c r="E45" s="114">
        <v>5</v>
      </c>
      <c r="F45" s="138">
        <v>245</v>
      </c>
      <c r="G45" s="113" t="s">
        <v>200</v>
      </c>
      <c r="H45" s="126"/>
    </row>
    <row r="46" spans="1:8" ht="22.5" x14ac:dyDescent="0.25">
      <c r="A46" s="294"/>
      <c r="B46" s="297"/>
      <c r="C46" s="79" t="s">
        <v>133</v>
      </c>
      <c r="D46" s="192">
        <v>6</v>
      </c>
      <c r="E46" s="114">
        <v>6</v>
      </c>
      <c r="F46" s="138">
        <v>209</v>
      </c>
      <c r="G46" s="113" t="s">
        <v>200</v>
      </c>
      <c r="H46" s="126"/>
    </row>
    <row r="47" spans="1:8" x14ac:dyDescent="0.25">
      <c r="A47" s="294"/>
      <c r="B47" s="297"/>
      <c r="C47" s="79" t="s">
        <v>134</v>
      </c>
      <c r="D47" s="192">
        <v>7</v>
      </c>
      <c r="E47" s="114">
        <v>8</v>
      </c>
      <c r="F47" s="138">
        <v>585</v>
      </c>
      <c r="G47" s="113" t="s">
        <v>200</v>
      </c>
      <c r="H47" s="126"/>
    </row>
    <row r="48" spans="1:8" x14ac:dyDescent="0.25">
      <c r="A48" s="294"/>
      <c r="B48" s="297"/>
      <c r="C48" s="79" t="s">
        <v>135</v>
      </c>
      <c r="D48" s="192">
        <v>9</v>
      </c>
      <c r="E48" s="114">
        <v>10</v>
      </c>
      <c r="F48" s="138">
        <v>629</v>
      </c>
      <c r="G48" s="113" t="s">
        <v>200</v>
      </c>
      <c r="H48" s="126"/>
    </row>
    <row r="49" spans="1:10" ht="33.75" x14ac:dyDescent="0.25">
      <c r="A49" s="294"/>
      <c r="B49" s="297"/>
      <c r="C49" s="79" t="s">
        <v>136</v>
      </c>
      <c r="D49" s="192">
        <v>11</v>
      </c>
      <c r="E49" s="114">
        <v>14</v>
      </c>
      <c r="F49" s="138">
        <v>1373</v>
      </c>
      <c r="G49" s="113" t="s">
        <v>200</v>
      </c>
      <c r="H49" s="126"/>
    </row>
    <row r="50" spans="1:10" ht="33.75" x14ac:dyDescent="0.25">
      <c r="A50" s="294"/>
      <c r="B50" s="297"/>
      <c r="C50" s="79" t="s">
        <v>137</v>
      </c>
      <c r="D50" s="192">
        <v>15</v>
      </c>
      <c r="E50" s="114">
        <v>17</v>
      </c>
      <c r="F50" s="138">
        <v>855</v>
      </c>
      <c r="G50" s="113" t="s">
        <v>200</v>
      </c>
      <c r="H50" s="126"/>
    </row>
    <row r="51" spans="1:10" ht="22.5" x14ac:dyDescent="0.25">
      <c r="A51" s="294"/>
      <c r="B51" s="297"/>
      <c r="C51" s="79" t="s">
        <v>138</v>
      </c>
      <c r="D51" s="192">
        <v>18</v>
      </c>
      <c r="E51" s="114">
        <v>19</v>
      </c>
      <c r="F51" s="138">
        <v>632</v>
      </c>
      <c r="G51" s="113" t="s">
        <v>200</v>
      </c>
      <c r="H51" s="126"/>
    </row>
    <row r="52" spans="1:10" ht="33.75" x14ac:dyDescent="0.25">
      <c r="A52" s="294"/>
      <c r="B52" s="297"/>
      <c r="C52" s="79" t="s">
        <v>139</v>
      </c>
      <c r="D52" s="192">
        <v>20</v>
      </c>
      <c r="E52" s="114">
        <v>20</v>
      </c>
      <c r="F52" s="138">
        <v>258</v>
      </c>
      <c r="G52" s="113" t="s">
        <v>200</v>
      </c>
      <c r="H52" s="126"/>
    </row>
    <row r="53" spans="1:10" ht="22.5" x14ac:dyDescent="0.25">
      <c r="A53" s="294"/>
      <c r="B53" s="297"/>
      <c r="C53" s="79" t="s">
        <v>140</v>
      </c>
      <c r="D53" s="195"/>
      <c r="E53" s="156"/>
      <c r="F53" s="182">
        <f>SUM(F54:F57)</f>
        <v>1129</v>
      </c>
      <c r="G53" s="113" t="s">
        <v>200</v>
      </c>
      <c r="H53" s="126"/>
    </row>
    <row r="54" spans="1:10" x14ac:dyDescent="0.25">
      <c r="A54" s="294"/>
      <c r="B54" s="297"/>
      <c r="C54" s="79" t="s">
        <v>141</v>
      </c>
      <c r="D54" s="192">
        <v>21</v>
      </c>
      <c r="E54" s="114">
        <v>21</v>
      </c>
      <c r="F54" s="114">
        <v>295</v>
      </c>
      <c r="G54" s="113"/>
      <c r="H54" s="126"/>
    </row>
    <row r="55" spans="1:10" x14ac:dyDescent="0.25">
      <c r="A55" s="294"/>
      <c r="B55" s="297"/>
      <c r="C55" s="79" t="s">
        <v>142</v>
      </c>
      <c r="D55" s="192">
        <v>22</v>
      </c>
      <c r="E55" s="114">
        <v>22</v>
      </c>
      <c r="F55" s="114">
        <v>271</v>
      </c>
      <c r="G55" s="113"/>
      <c r="H55" s="126"/>
    </row>
    <row r="56" spans="1:10" x14ac:dyDescent="0.25">
      <c r="A56" s="294"/>
      <c r="B56" s="297"/>
      <c r="C56" s="79" t="s">
        <v>143</v>
      </c>
      <c r="D56" s="192">
        <v>23</v>
      </c>
      <c r="E56" s="114">
        <v>23</v>
      </c>
      <c r="F56" s="114">
        <v>293</v>
      </c>
      <c r="G56" s="113"/>
      <c r="H56" s="126"/>
    </row>
    <row r="57" spans="1:10" x14ac:dyDescent="0.25">
      <c r="A57" s="294"/>
      <c r="B57" s="297"/>
      <c r="C57" s="79" t="s">
        <v>144</v>
      </c>
      <c r="D57" s="192">
        <v>24</v>
      </c>
      <c r="E57" s="114">
        <v>24</v>
      </c>
      <c r="F57" s="114">
        <v>270</v>
      </c>
      <c r="G57" s="113"/>
      <c r="H57" s="126"/>
    </row>
    <row r="58" spans="1:10" ht="30.6" customHeight="1" x14ac:dyDescent="0.25">
      <c r="A58" s="294"/>
      <c r="B58" s="297"/>
      <c r="C58" s="79" t="s">
        <v>145</v>
      </c>
      <c r="D58" s="192">
        <v>25</v>
      </c>
      <c r="E58" s="157">
        <v>26</v>
      </c>
      <c r="F58" s="182">
        <v>479</v>
      </c>
      <c r="G58" s="113" t="s">
        <v>200</v>
      </c>
      <c r="H58" s="126"/>
    </row>
    <row r="59" spans="1:10" ht="15.75" thickBot="1" x14ac:dyDescent="0.3">
      <c r="A59" s="295"/>
      <c r="B59" s="298"/>
      <c r="C59" s="79" t="s">
        <v>146</v>
      </c>
      <c r="D59" s="193"/>
      <c r="E59" s="158"/>
      <c r="F59" s="206">
        <f>SUM(F44:F53)+SUM(F58)</f>
        <v>7509</v>
      </c>
      <c r="G59" s="133" t="s">
        <v>200</v>
      </c>
      <c r="H59" s="126"/>
    </row>
    <row r="60" spans="1:10" ht="34.5" thickBot="1" x14ac:dyDescent="0.3">
      <c r="A60" s="84" t="s">
        <v>115</v>
      </c>
      <c r="B60" s="85" t="s">
        <v>99</v>
      </c>
      <c r="C60" s="86" t="s">
        <v>217</v>
      </c>
      <c r="D60" s="191"/>
      <c r="E60" s="77"/>
      <c r="F60" s="77"/>
      <c r="G60" s="86"/>
      <c r="H60" s="128"/>
    </row>
    <row r="61" spans="1:10" ht="15" customHeight="1" x14ac:dyDescent="0.25">
      <c r="A61" s="299" t="s">
        <v>148</v>
      </c>
      <c r="B61" s="302"/>
      <c r="C61" s="79" t="s">
        <v>204</v>
      </c>
      <c r="D61" s="192">
        <v>1</v>
      </c>
      <c r="E61" s="114">
        <v>9</v>
      </c>
      <c r="F61" s="138">
        <v>3235</v>
      </c>
      <c r="G61" s="113" t="s">
        <v>200</v>
      </c>
      <c r="H61" s="126"/>
      <c r="J61" t="s">
        <v>192</v>
      </c>
    </row>
    <row r="62" spans="1:10" x14ac:dyDescent="0.25">
      <c r="A62" s="300"/>
      <c r="B62" s="303"/>
      <c r="C62" s="87" t="s">
        <v>149</v>
      </c>
      <c r="D62" s="193"/>
      <c r="E62" s="80"/>
      <c r="F62" s="138"/>
      <c r="G62" s="113"/>
      <c r="H62" s="126"/>
      <c r="J62" t="s">
        <v>193</v>
      </c>
    </row>
    <row r="63" spans="1:10" x14ac:dyDescent="0.25">
      <c r="A63" s="300"/>
      <c r="B63" s="303"/>
      <c r="C63" s="79" t="s">
        <v>205</v>
      </c>
      <c r="D63" s="192">
        <v>10</v>
      </c>
      <c r="E63" s="114">
        <v>742</v>
      </c>
      <c r="F63" s="138">
        <v>211959</v>
      </c>
      <c r="G63" s="113" t="s">
        <v>200</v>
      </c>
      <c r="H63" s="126"/>
      <c r="J63" t="s">
        <v>194</v>
      </c>
    </row>
    <row r="64" spans="1:10" x14ac:dyDescent="0.25">
      <c r="A64" s="300"/>
      <c r="B64" s="303"/>
      <c r="C64" s="87" t="s">
        <v>150</v>
      </c>
      <c r="D64" s="193"/>
      <c r="E64" s="80"/>
      <c r="F64" s="138"/>
      <c r="G64" s="113"/>
      <c r="H64" s="126"/>
      <c r="J64" t="s">
        <v>195</v>
      </c>
    </row>
    <row r="65" spans="1:10" ht="22.5" x14ac:dyDescent="0.25">
      <c r="A65" s="300"/>
      <c r="B65" s="303"/>
      <c r="C65" s="79" t="s">
        <v>206</v>
      </c>
      <c r="D65" s="192">
        <f>+E63+1</f>
        <v>743</v>
      </c>
      <c r="E65" s="114">
        <v>862</v>
      </c>
      <c r="F65" s="138">
        <v>41152</v>
      </c>
      <c r="G65" s="113" t="s">
        <v>200</v>
      </c>
      <c r="H65" s="126"/>
      <c r="J65" t="s">
        <v>197</v>
      </c>
    </row>
    <row r="66" spans="1:10" ht="22.5" x14ac:dyDescent="0.25">
      <c r="A66" s="300"/>
      <c r="B66" s="303"/>
      <c r="C66" s="79" t="s">
        <v>151</v>
      </c>
      <c r="D66" s="193"/>
      <c r="E66" s="80"/>
      <c r="F66" s="80"/>
      <c r="G66" s="113"/>
      <c r="H66" s="126"/>
      <c r="J66" t="s">
        <v>196</v>
      </c>
    </row>
    <row r="67" spans="1:10" ht="22.5" x14ac:dyDescent="0.25">
      <c r="A67" s="300"/>
      <c r="B67" s="303"/>
      <c r="C67" s="79" t="s">
        <v>207</v>
      </c>
      <c r="D67" s="192">
        <f>+E65+1</f>
        <v>863</v>
      </c>
      <c r="E67" s="114">
        <v>866</v>
      </c>
      <c r="F67" s="138">
        <v>2400</v>
      </c>
      <c r="G67" s="113" t="s">
        <v>200</v>
      </c>
      <c r="H67" s="126"/>
    </row>
    <row r="68" spans="1:10" x14ac:dyDescent="0.25">
      <c r="A68" s="300"/>
      <c r="B68" s="303"/>
      <c r="C68" s="79" t="s">
        <v>152</v>
      </c>
      <c r="D68" s="193"/>
      <c r="E68" s="80"/>
      <c r="F68" s="138"/>
      <c r="G68" s="113"/>
      <c r="H68" s="126"/>
    </row>
    <row r="69" spans="1:10" ht="33.75" x14ac:dyDescent="0.25">
      <c r="A69" s="300"/>
      <c r="B69" s="303"/>
      <c r="C69" s="79" t="s">
        <v>208</v>
      </c>
      <c r="D69" s="192">
        <f>+E67+1</f>
        <v>867</v>
      </c>
      <c r="E69" s="114">
        <v>869</v>
      </c>
      <c r="F69" s="138">
        <v>877</v>
      </c>
      <c r="G69" s="113" t="s">
        <v>200</v>
      </c>
      <c r="H69" s="126"/>
    </row>
    <row r="70" spans="1:10" x14ac:dyDescent="0.25">
      <c r="A70" s="300"/>
      <c r="B70" s="303"/>
      <c r="C70" s="87" t="s">
        <v>153</v>
      </c>
      <c r="D70" s="193"/>
      <c r="E70" s="80"/>
      <c r="F70" s="138"/>
      <c r="G70" s="113"/>
      <c r="H70" s="126"/>
    </row>
    <row r="71" spans="1:10" x14ac:dyDescent="0.25">
      <c r="A71" s="300"/>
      <c r="B71" s="303"/>
      <c r="C71" s="87" t="s">
        <v>209</v>
      </c>
      <c r="D71" s="192">
        <f>+E69+1</f>
        <v>870</v>
      </c>
      <c r="E71" s="114">
        <v>870</v>
      </c>
      <c r="F71" s="138">
        <v>351</v>
      </c>
      <c r="G71" s="113" t="s">
        <v>200</v>
      </c>
      <c r="H71" s="126"/>
    </row>
    <row r="72" spans="1:10" x14ac:dyDescent="0.25">
      <c r="A72" s="300"/>
      <c r="B72" s="303"/>
      <c r="C72" s="87" t="s">
        <v>153</v>
      </c>
      <c r="D72" s="193"/>
      <c r="E72" s="80"/>
      <c r="F72" s="138"/>
      <c r="G72" s="113"/>
      <c r="H72" s="126"/>
    </row>
    <row r="73" spans="1:10" ht="22.5" x14ac:dyDescent="0.25">
      <c r="A73" s="300"/>
      <c r="B73" s="303"/>
      <c r="C73" s="79" t="s">
        <v>221</v>
      </c>
      <c r="D73" s="192">
        <f>++E71+1</f>
        <v>871</v>
      </c>
      <c r="E73" s="114">
        <v>871</v>
      </c>
      <c r="F73" s="138">
        <v>333</v>
      </c>
      <c r="G73" s="113" t="s">
        <v>200</v>
      </c>
      <c r="H73" s="126"/>
    </row>
    <row r="74" spans="1:10" x14ac:dyDescent="0.25">
      <c r="A74" s="300"/>
      <c r="B74" s="303"/>
      <c r="C74" s="87" t="s">
        <v>153</v>
      </c>
      <c r="D74" s="193"/>
      <c r="E74" s="80"/>
      <c r="F74" s="138"/>
      <c r="G74" s="113"/>
      <c r="H74" s="126"/>
    </row>
    <row r="75" spans="1:10" ht="22.5" x14ac:dyDescent="0.25">
      <c r="A75" s="300"/>
      <c r="B75" s="303"/>
      <c r="C75" s="79" t="s">
        <v>210</v>
      </c>
      <c r="D75" s="192">
        <f>+E73+1</f>
        <v>872</v>
      </c>
      <c r="E75" s="114">
        <v>1126</v>
      </c>
      <c r="F75" s="138">
        <v>64811</v>
      </c>
      <c r="G75" s="113" t="s">
        <v>200</v>
      </c>
      <c r="H75" s="126"/>
    </row>
    <row r="76" spans="1:10" x14ac:dyDescent="0.25">
      <c r="A76" s="300"/>
      <c r="B76" s="303"/>
      <c r="C76" s="79" t="s">
        <v>211</v>
      </c>
      <c r="D76" s="192">
        <v>1127</v>
      </c>
      <c r="E76" s="114">
        <v>1156</v>
      </c>
      <c r="F76" s="138">
        <v>43245</v>
      </c>
      <c r="G76" s="113" t="s">
        <v>200</v>
      </c>
      <c r="H76" s="126">
        <v>22</v>
      </c>
    </row>
    <row r="77" spans="1:10" x14ac:dyDescent="0.25">
      <c r="A77" s="300"/>
      <c r="B77" s="303"/>
      <c r="C77" s="87" t="s">
        <v>153</v>
      </c>
      <c r="D77" s="193"/>
      <c r="E77" s="80"/>
      <c r="F77" s="80"/>
      <c r="G77" s="113"/>
      <c r="H77" s="126"/>
    </row>
    <row r="78" spans="1:10" ht="22.5" x14ac:dyDescent="0.25">
      <c r="A78" s="300"/>
      <c r="B78" s="303"/>
      <c r="C78" s="79" t="s">
        <v>212</v>
      </c>
      <c r="D78" s="192">
        <f>+E76+1</f>
        <v>1157</v>
      </c>
      <c r="E78" s="114">
        <v>1249</v>
      </c>
      <c r="F78" s="183">
        <v>28339</v>
      </c>
      <c r="G78" s="113" t="s">
        <v>200</v>
      </c>
      <c r="H78" s="126"/>
    </row>
    <row r="79" spans="1:10" x14ac:dyDescent="0.25">
      <c r="A79" s="300"/>
      <c r="B79" s="303"/>
      <c r="C79" s="87" t="s">
        <v>199</v>
      </c>
      <c r="D79" s="193"/>
      <c r="E79" s="80"/>
      <c r="F79" s="80"/>
      <c r="G79" s="113"/>
      <c r="H79" s="126"/>
    </row>
    <row r="80" spans="1:10" ht="33.75" x14ac:dyDescent="0.25">
      <c r="A80" s="300"/>
      <c r="B80" s="303"/>
      <c r="C80" s="79" t="s">
        <v>154</v>
      </c>
      <c r="D80" s="192">
        <f>+E78+1</f>
        <v>1250</v>
      </c>
      <c r="E80" s="114">
        <v>1267</v>
      </c>
      <c r="F80" s="184">
        <v>7201</v>
      </c>
      <c r="G80" s="113" t="s">
        <v>200</v>
      </c>
      <c r="H80" s="126"/>
    </row>
    <row r="81" spans="1:8" ht="56.25" x14ac:dyDescent="0.25">
      <c r="A81" s="300"/>
      <c r="B81" s="303"/>
      <c r="C81" s="79" t="s">
        <v>155</v>
      </c>
      <c r="D81" s="192">
        <f>+E80+1</f>
        <v>1268</v>
      </c>
      <c r="E81" s="114">
        <f>+D81</f>
        <v>1268</v>
      </c>
      <c r="F81" s="184">
        <v>358</v>
      </c>
      <c r="G81" s="113" t="s">
        <v>200</v>
      </c>
      <c r="H81" s="126"/>
    </row>
    <row r="82" spans="1:8" ht="45" x14ac:dyDescent="0.25">
      <c r="A82" s="300"/>
      <c r="B82" s="303"/>
      <c r="C82" s="79" t="s">
        <v>156</v>
      </c>
      <c r="D82" s="192">
        <f>+E81+1</f>
        <v>1269</v>
      </c>
      <c r="E82" s="114">
        <v>1269</v>
      </c>
      <c r="F82" s="184">
        <v>304</v>
      </c>
      <c r="G82" s="113" t="s">
        <v>200</v>
      </c>
      <c r="H82" s="126"/>
    </row>
    <row r="83" spans="1:8" ht="15.75" thickBot="1" x14ac:dyDescent="0.3">
      <c r="A83" s="301"/>
      <c r="B83" s="304"/>
      <c r="C83" s="161"/>
      <c r="D83" s="88"/>
      <c r="E83" s="89"/>
      <c r="F83" s="210">
        <f>SUM(F61:F82)</f>
        <v>404565</v>
      </c>
      <c r="G83" s="133" t="s">
        <v>200</v>
      </c>
      <c r="H83" s="129"/>
    </row>
    <row r="84" spans="1:8" ht="34.5" hidden="1" thickBot="1" x14ac:dyDescent="0.3">
      <c r="A84" s="84" t="s">
        <v>115</v>
      </c>
      <c r="B84" s="85" t="s">
        <v>157</v>
      </c>
      <c r="C84" s="85" t="s">
        <v>218</v>
      </c>
      <c r="D84" s="188"/>
      <c r="E84" s="90"/>
      <c r="F84" s="90"/>
      <c r="G84" s="85"/>
      <c r="H84" s="128"/>
    </row>
    <row r="85" spans="1:8" ht="22.5" hidden="1" x14ac:dyDescent="0.25">
      <c r="A85" s="305" t="s">
        <v>159</v>
      </c>
      <c r="B85" s="305"/>
      <c r="C85" s="91" t="s">
        <v>160</v>
      </c>
      <c r="D85" s="92"/>
      <c r="E85" s="93"/>
      <c r="F85" s="93"/>
      <c r="G85" s="69"/>
      <c r="H85" s="130"/>
    </row>
    <row r="86" spans="1:8" hidden="1" x14ac:dyDescent="0.25">
      <c r="A86" s="306"/>
      <c r="B86" s="306"/>
      <c r="C86" s="94" t="s">
        <v>149</v>
      </c>
      <c r="D86" s="95"/>
      <c r="E86" s="93"/>
      <c r="F86" s="93"/>
      <c r="G86" s="69" t="s">
        <v>161</v>
      </c>
      <c r="H86" s="130"/>
    </row>
    <row r="87" spans="1:8" hidden="1" x14ac:dyDescent="0.25">
      <c r="A87" s="306"/>
      <c r="B87" s="306"/>
      <c r="C87" s="69" t="s">
        <v>162</v>
      </c>
      <c r="D87" s="95"/>
      <c r="E87" s="93"/>
      <c r="F87" s="93"/>
      <c r="G87" s="69"/>
      <c r="H87" s="130"/>
    </row>
    <row r="88" spans="1:8" hidden="1" x14ac:dyDescent="0.25">
      <c r="A88" s="306"/>
      <c r="B88" s="306"/>
      <c r="C88" s="94" t="s">
        <v>163</v>
      </c>
      <c r="D88" s="95"/>
      <c r="E88" s="93"/>
      <c r="F88" s="93"/>
      <c r="G88" s="69" t="s">
        <v>161</v>
      </c>
      <c r="H88" s="130"/>
    </row>
    <row r="89" spans="1:8" ht="22.5" hidden="1" x14ac:dyDescent="0.25">
      <c r="A89" s="306"/>
      <c r="B89" s="306"/>
      <c r="C89" s="91" t="s">
        <v>164</v>
      </c>
      <c r="D89" s="95"/>
      <c r="E89" s="93"/>
      <c r="F89" s="93"/>
      <c r="G89" s="69"/>
      <c r="H89" s="130"/>
    </row>
    <row r="90" spans="1:8" hidden="1" x14ac:dyDescent="0.25">
      <c r="A90" s="306"/>
      <c r="B90" s="306"/>
      <c r="C90" s="94" t="s">
        <v>163</v>
      </c>
      <c r="D90" s="95"/>
      <c r="E90" s="93"/>
      <c r="F90" s="93"/>
      <c r="G90" s="69" t="s">
        <v>161</v>
      </c>
      <c r="H90" s="130"/>
    </row>
    <row r="91" spans="1:8" ht="45" hidden="1" x14ac:dyDescent="0.25">
      <c r="A91" s="306"/>
      <c r="B91" s="306"/>
      <c r="C91" s="96" t="s">
        <v>165</v>
      </c>
      <c r="D91" s="95"/>
      <c r="E91" s="93"/>
      <c r="F91" s="93"/>
      <c r="G91" s="69"/>
      <c r="H91" s="130"/>
    </row>
    <row r="92" spans="1:8" ht="33.75" hidden="1" x14ac:dyDescent="0.25">
      <c r="A92" s="306"/>
      <c r="B92" s="306"/>
      <c r="C92" s="91" t="s">
        <v>166</v>
      </c>
      <c r="D92" s="95"/>
      <c r="E92" s="93"/>
      <c r="F92" s="93"/>
      <c r="G92" s="69"/>
      <c r="H92" s="130"/>
    </row>
    <row r="93" spans="1:8" ht="33.75" hidden="1" x14ac:dyDescent="0.25">
      <c r="A93" s="306"/>
      <c r="B93" s="306"/>
      <c r="C93" s="91" t="s">
        <v>167</v>
      </c>
      <c r="D93" s="95"/>
      <c r="E93" s="93"/>
      <c r="F93" s="93"/>
      <c r="G93" s="69"/>
      <c r="H93" s="130"/>
    </row>
    <row r="94" spans="1:8" hidden="1" x14ac:dyDescent="0.25">
      <c r="A94" s="306"/>
      <c r="B94" s="306"/>
      <c r="C94" s="94" t="s">
        <v>168</v>
      </c>
      <c r="D94" s="95"/>
      <c r="E94" s="93"/>
      <c r="F94" s="93"/>
      <c r="G94" s="69" t="s">
        <v>161</v>
      </c>
      <c r="H94" s="130"/>
    </row>
    <row r="95" spans="1:8" hidden="1" x14ac:dyDescent="0.25">
      <c r="A95" s="306"/>
      <c r="B95" s="306"/>
      <c r="C95" s="91" t="s">
        <v>169</v>
      </c>
      <c r="D95" s="95"/>
      <c r="E95" s="93"/>
      <c r="F95" s="93"/>
      <c r="G95" s="69"/>
      <c r="H95" s="130"/>
    </row>
    <row r="96" spans="1:8" hidden="1" x14ac:dyDescent="0.25">
      <c r="A96" s="306"/>
      <c r="B96" s="306"/>
      <c r="C96" s="96" t="s">
        <v>170</v>
      </c>
      <c r="D96" s="95"/>
      <c r="E96" s="93"/>
      <c r="F96" s="93"/>
      <c r="G96" s="69"/>
      <c r="H96" s="130"/>
    </row>
    <row r="97" spans="1:8" hidden="1" x14ac:dyDescent="0.25">
      <c r="A97" s="306"/>
      <c r="B97" s="306"/>
      <c r="C97" s="94" t="s">
        <v>168</v>
      </c>
      <c r="D97" s="95"/>
      <c r="E97" s="93"/>
      <c r="F97" s="93"/>
      <c r="G97" s="69" t="s">
        <v>161</v>
      </c>
      <c r="H97" s="130"/>
    </row>
    <row r="98" spans="1:8" ht="22.5" hidden="1" x14ac:dyDescent="0.25">
      <c r="A98" s="306"/>
      <c r="B98" s="306"/>
      <c r="C98" s="96" t="s">
        <v>171</v>
      </c>
      <c r="D98" s="95"/>
      <c r="E98" s="93"/>
      <c r="F98" s="93"/>
      <c r="G98" s="69"/>
      <c r="H98" s="130"/>
    </row>
    <row r="99" spans="1:8" hidden="1" x14ac:dyDescent="0.25">
      <c r="A99" s="306"/>
      <c r="B99" s="306"/>
      <c r="C99" s="94" t="s">
        <v>163</v>
      </c>
      <c r="D99" s="95"/>
      <c r="E99" s="93"/>
      <c r="F99" s="93"/>
      <c r="G99" s="69" t="s">
        <v>161</v>
      </c>
      <c r="H99" s="130"/>
    </row>
    <row r="100" spans="1:8" hidden="1" x14ac:dyDescent="0.25">
      <c r="A100" s="306"/>
      <c r="B100" s="306"/>
      <c r="C100" s="91" t="s">
        <v>172</v>
      </c>
      <c r="D100" s="95"/>
      <c r="E100" s="93"/>
      <c r="F100" s="93"/>
      <c r="G100" s="69"/>
      <c r="H100" s="130"/>
    </row>
    <row r="101" spans="1:8" hidden="1" x14ac:dyDescent="0.25">
      <c r="A101" s="306"/>
      <c r="B101" s="306"/>
      <c r="C101" s="94" t="s">
        <v>173</v>
      </c>
      <c r="D101" s="95"/>
      <c r="E101" s="93"/>
      <c r="F101" s="93"/>
      <c r="G101" s="69" t="s">
        <v>161</v>
      </c>
      <c r="H101" s="130"/>
    </row>
    <row r="102" spans="1:8" hidden="1" x14ac:dyDescent="0.25">
      <c r="A102" s="306"/>
      <c r="B102" s="306"/>
      <c r="C102" s="91" t="s">
        <v>174</v>
      </c>
      <c r="D102" s="95"/>
      <c r="E102" s="93"/>
      <c r="F102" s="93"/>
      <c r="G102" s="69"/>
      <c r="H102" s="130"/>
    </row>
    <row r="103" spans="1:8" hidden="1" x14ac:dyDescent="0.25">
      <c r="A103" s="306"/>
      <c r="B103" s="306"/>
      <c r="C103" s="94" t="s">
        <v>175</v>
      </c>
      <c r="D103" s="95"/>
      <c r="E103" s="93"/>
      <c r="F103" s="93"/>
      <c r="G103" s="69" t="s">
        <v>161</v>
      </c>
      <c r="H103" s="130"/>
    </row>
    <row r="104" spans="1:8" hidden="1" x14ac:dyDescent="0.25">
      <c r="A104" s="306"/>
      <c r="B104" s="306"/>
      <c r="C104" s="91" t="s">
        <v>176</v>
      </c>
      <c r="D104" s="95"/>
      <c r="E104" s="93"/>
      <c r="F104" s="93"/>
      <c r="G104" s="69"/>
      <c r="H104" s="130"/>
    </row>
    <row r="105" spans="1:8" hidden="1" x14ac:dyDescent="0.25">
      <c r="A105" s="306"/>
      <c r="B105" s="306"/>
      <c r="C105" s="94" t="s">
        <v>177</v>
      </c>
      <c r="D105" s="95"/>
      <c r="E105" s="93"/>
      <c r="F105" s="93"/>
      <c r="G105" s="69" t="s">
        <v>161</v>
      </c>
      <c r="H105" s="130"/>
    </row>
    <row r="106" spans="1:8" ht="33.75" hidden="1" x14ac:dyDescent="0.25">
      <c r="A106" s="306"/>
      <c r="B106" s="306"/>
      <c r="C106" s="96" t="s">
        <v>178</v>
      </c>
      <c r="D106" s="95"/>
      <c r="E106" s="93"/>
      <c r="F106" s="93"/>
      <c r="G106" s="69"/>
      <c r="H106" s="130"/>
    </row>
    <row r="107" spans="1:8" ht="39" hidden="1" customHeight="1" x14ac:dyDescent="0.25">
      <c r="A107" s="306"/>
      <c r="B107" s="306"/>
      <c r="C107" s="96" t="s">
        <v>179</v>
      </c>
      <c r="D107" s="95"/>
      <c r="E107" s="93"/>
      <c r="F107" s="93"/>
      <c r="G107" s="69"/>
      <c r="H107" s="130"/>
    </row>
    <row r="108" spans="1:8" ht="33.75" hidden="1" x14ac:dyDescent="0.25">
      <c r="A108" s="306"/>
      <c r="B108" s="306"/>
      <c r="C108" s="69" t="s">
        <v>180</v>
      </c>
      <c r="D108" s="95"/>
      <c r="E108" s="93"/>
      <c r="F108" s="93"/>
      <c r="G108" s="69"/>
      <c r="H108" s="130"/>
    </row>
    <row r="109" spans="1:8" ht="15.75" hidden="1" thickBot="1" x14ac:dyDescent="0.3">
      <c r="A109" s="304"/>
      <c r="B109" s="304"/>
      <c r="C109" s="161"/>
      <c r="D109" s="88"/>
      <c r="E109" s="89"/>
      <c r="F109" s="89"/>
      <c r="G109" s="172"/>
      <c r="H109" s="129"/>
    </row>
    <row r="110" spans="1:8" ht="45.75" hidden="1" thickBot="1" x14ac:dyDescent="0.3">
      <c r="A110" s="84" t="s">
        <v>181</v>
      </c>
      <c r="B110" s="85" t="s">
        <v>182</v>
      </c>
      <c r="C110" s="85" t="s">
        <v>183</v>
      </c>
      <c r="D110" s="188"/>
      <c r="E110" s="68"/>
      <c r="F110" s="68"/>
      <c r="G110" s="85"/>
      <c r="H110" s="128"/>
    </row>
    <row r="111" spans="1:8" ht="15.75" hidden="1" thickBot="1" x14ac:dyDescent="0.3">
      <c r="A111" s="98"/>
      <c r="B111" s="99"/>
      <c r="C111" s="99"/>
      <c r="D111" s="196"/>
      <c r="E111" s="74"/>
      <c r="F111" s="74"/>
      <c r="G111" s="99"/>
      <c r="H111" s="130"/>
    </row>
    <row r="112" spans="1:8" ht="15.75" hidden="1" thickBot="1" x14ac:dyDescent="0.3">
      <c r="A112" s="100"/>
      <c r="B112" s="101"/>
      <c r="C112" s="101"/>
      <c r="D112" s="197"/>
      <c r="E112" s="102"/>
      <c r="F112" s="102"/>
      <c r="G112" s="101"/>
      <c r="H112" s="130"/>
    </row>
    <row r="113" spans="1:8" ht="20.45" hidden="1" customHeight="1" x14ac:dyDescent="0.25">
      <c r="A113" s="287" t="s">
        <v>184</v>
      </c>
      <c r="B113" s="289" t="s">
        <v>185</v>
      </c>
      <c r="C113" s="289" t="s">
        <v>186</v>
      </c>
      <c r="D113" s="191"/>
      <c r="E113" s="77"/>
      <c r="F113" s="77"/>
      <c r="G113" s="291" t="s">
        <v>187</v>
      </c>
      <c r="H113" s="125"/>
    </row>
    <row r="114" spans="1:8" ht="15.75" hidden="1" thickBot="1" x14ac:dyDescent="0.3">
      <c r="A114" s="288"/>
      <c r="B114" s="290"/>
      <c r="C114" s="290"/>
      <c r="D114" s="188"/>
      <c r="E114" s="68"/>
      <c r="F114" s="68"/>
      <c r="G114" s="292"/>
      <c r="H114" s="125"/>
    </row>
    <row r="115" spans="1:8" ht="27" hidden="1" customHeight="1" thickBot="1" x14ac:dyDescent="0.3">
      <c r="A115" s="98"/>
      <c r="B115" s="99"/>
      <c r="C115" s="99"/>
      <c r="D115" s="196"/>
      <c r="E115" s="74"/>
      <c r="F115" s="74"/>
      <c r="G115" s="103"/>
      <c r="H115" s="131"/>
    </row>
    <row r="116" spans="1:8" ht="27" hidden="1" customHeight="1" thickBot="1" x14ac:dyDescent="0.3">
      <c r="A116" s="98"/>
      <c r="B116" s="99"/>
      <c r="C116" s="99"/>
      <c r="D116" s="196"/>
      <c r="E116" s="74"/>
      <c r="F116" s="74"/>
      <c r="G116" s="103"/>
      <c r="H116" s="131"/>
    </row>
    <row r="117" spans="1:8" ht="27" hidden="1" customHeight="1" thickBot="1" x14ac:dyDescent="0.3">
      <c r="A117" s="98"/>
      <c r="B117" s="99"/>
      <c r="C117" s="99"/>
      <c r="D117" s="196"/>
      <c r="E117" s="74"/>
      <c r="F117" s="74"/>
      <c r="G117" s="103"/>
      <c r="H117" s="131"/>
    </row>
    <row r="118" spans="1:8" ht="15.75" thickBot="1" x14ac:dyDescent="0.3">
      <c r="A118" s="101"/>
      <c r="B118" s="101"/>
      <c r="C118" s="101"/>
      <c r="D118" s="197"/>
      <c r="E118" s="104"/>
      <c r="F118" s="104"/>
      <c r="G118" s="101"/>
      <c r="H118" s="130"/>
    </row>
    <row r="119" spans="1:8" ht="15.75" thickBot="1" x14ac:dyDescent="0.3">
      <c r="A119" s="105" t="s">
        <v>188</v>
      </c>
      <c r="B119" s="105" t="s">
        <v>189</v>
      </c>
      <c r="C119" s="164" t="s">
        <v>190</v>
      </c>
      <c r="D119" s="198"/>
      <c r="E119" s="107"/>
      <c r="F119" s="107"/>
      <c r="G119" s="69"/>
      <c r="H119" s="130"/>
    </row>
    <row r="120" spans="1:8" ht="23.25" thickBot="1" x14ac:dyDescent="0.3">
      <c r="A120" s="108">
        <v>3</v>
      </c>
      <c r="B120" s="108" t="s">
        <v>3</v>
      </c>
      <c r="C120" s="109"/>
      <c r="D120" s="198"/>
      <c r="E120" s="107"/>
      <c r="F120" s="107"/>
      <c r="G120" s="69"/>
      <c r="H120" s="130"/>
    </row>
    <row r="121" spans="1:8" ht="15.75" thickBot="1" x14ac:dyDescent="0.3">
      <c r="A121" s="108">
        <v>1</v>
      </c>
      <c r="B121" s="108" t="s">
        <v>191</v>
      </c>
      <c r="C121" s="109"/>
      <c r="D121" s="198"/>
      <c r="E121" s="107"/>
      <c r="F121" s="107"/>
      <c r="G121" s="69"/>
      <c r="H121" s="130"/>
    </row>
    <row r="122" spans="1:8" ht="15.75" thickBot="1" x14ac:dyDescent="0.3">
      <c r="A122" s="108"/>
      <c r="B122" s="99"/>
      <c r="C122" s="101"/>
      <c r="D122" s="197"/>
      <c r="E122" s="104"/>
      <c r="F122" s="104"/>
      <c r="G122" s="99"/>
      <c r="H122" s="130"/>
    </row>
  </sheetData>
  <mergeCells count="24">
    <mergeCell ref="A8:A25"/>
    <mergeCell ref="B8:B25"/>
    <mergeCell ref="A27:A37"/>
    <mergeCell ref="B27:B37"/>
    <mergeCell ref="A1:G1"/>
    <mergeCell ref="B2:E2"/>
    <mergeCell ref="B3:E3"/>
    <mergeCell ref="A5:A6"/>
    <mergeCell ref="B5:B6"/>
    <mergeCell ref="D5:E5"/>
    <mergeCell ref="F6:G6"/>
    <mergeCell ref="F5:G5"/>
    <mergeCell ref="A113:A114"/>
    <mergeCell ref="B113:B114"/>
    <mergeCell ref="C113:C114"/>
    <mergeCell ref="G113:G114"/>
    <mergeCell ref="A39:A41"/>
    <mergeCell ref="B39:B41"/>
    <mergeCell ref="A44:A59"/>
    <mergeCell ref="B44:B59"/>
    <mergeCell ref="A61:A83"/>
    <mergeCell ref="B61:B83"/>
    <mergeCell ref="A85:A109"/>
    <mergeCell ref="B85:B109"/>
  </mergeCells>
  <printOptions horizontalCentered="1"/>
  <pageMargins left="0" right="0" top="0" bottom="0" header="0" footer="0"/>
  <pageSetup scale="95" fitToHeight="0" orientation="portrait" r:id="rId1"/>
  <headerFooter>
    <oddFooter>&amp;CHoja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2"/>
  <sheetViews>
    <sheetView view="pageBreakPreview" topLeftCell="A66" zoomScale="110" zoomScaleNormal="100" zoomScaleSheetLayoutView="110" workbookViewId="0">
      <selection activeCell="E83" sqref="E83"/>
    </sheetView>
  </sheetViews>
  <sheetFormatPr baseColWidth="10" defaultRowHeight="15" x14ac:dyDescent="0.25"/>
  <cols>
    <col min="1" max="1" width="10.28515625" customWidth="1"/>
    <col min="2" max="2" width="10.140625" customWidth="1"/>
    <col min="3" max="3" width="42.42578125" customWidth="1"/>
    <col min="4" max="6" width="9.28515625" style="152" customWidth="1"/>
    <col min="7" max="8" width="9.42578125" customWidth="1"/>
  </cols>
  <sheetData>
    <row r="1" spans="1:8" x14ac:dyDescent="0.25">
      <c r="A1" s="311" t="s">
        <v>87</v>
      </c>
      <c r="B1" s="311"/>
      <c r="C1" s="311"/>
      <c r="D1" s="311"/>
      <c r="E1" s="311"/>
      <c r="F1" s="311"/>
      <c r="G1" s="311"/>
      <c r="H1" s="123"/>
    </row>
    <row r="2" spans="1:8" x14ac:dyDescent="0.25">
      <c r="B2" s="311" t="s">
        <v>88</v>
      </c>
      <c r="C2" s="311"/>
      <c r="D2" s="311"/>
      <c r="E2" s="311"/>
      <c r="F2" s="199"/>
      <c r="G2" s="60"/>
      <c r="H2" s="60"/>
    </row>
    <row r="3" spans="1:8" ht="30" customHeight="1" x14ac:dyDescent="0.25">
      <c r="B3" s="312" t="s">
        <v>229</v>
      </c>
      <c r="C3" s="312"/>
      <c r="D3" s="312"/>
      <c r="E3" s="312"/>
      <c r="F3" s="200"/>
      <c r="G3" s="61"/>
      <c r="H3" s="61"/>
    </row>
    <row r="4" spans="1:8" ht="9" customHeight="1" thickBot="1" x14ac:dyDescent="0.3"/>
    <row r="5" spans="1:8" ht="15.75" thickBot="1" x14ac:dyDescent="0.3">
      <c r="A5" s="313" t="s">
        <v>89</v>
      </c>
      <c r="B5" s="313" t="s">
        <v>90</v>
      </c>
      <c r="C5" s="62" t="s">
        <v>91</v>
      </c>
      <c r="D5" s="315" t="s">
        <v>92</v>
      </c>
      <c r="E5" s="316"/>
      <c r="F5" s="317" t="s">
        <v>93</v>
      </c>
      <c r="G5" s="318"/>
      <c r="H5" s="124"/>
    </row>
    <row r="6" spans="1:8" ht="15.75" thickBot="1" x14ac:dyDescent="0.3">
      <c r="A6" s="314"/>
      <c r="B6" s="314"/>
      <c r="C6" s="63" t="s">
        <v>94</v>
      </c>
      <c r="D6" s="64" t="s">
        <v>95</v>
      </c>
      <c r="E6" s="64" t="s">
        <v>96</v>
      </c>
      <c r="F6" s="317" t="s">
        <v>97</v>
      </c>
      <c r="G6" s="318"/>
      <c r="H6" s="124"/>
    </row>
    <row r="7" spans="1:8" ht="34.5" thickBot="1" x14ac:dyDescent="0.3">
      <c r="A7" s="120" t="s">
        <v>98</v>
      </c>
      <c r="B7" s="66" t="s">
        <v>99</v>
      </c>
      <c r="C7" s="67" t="s">
        <v>100</v>
      </c>
      <c r="D7" s="68"/>
      <c r="E7" s="68"/>
      <c r="F7" s="68"/>
      <c r="G7" s="66"/>
      <c r="H7" s="125"/>
    </row>
    <row r="8" spans="1:8" x14ac:dyDescent="0.25">
      <c r="A8" s="307">
        <v>0.33333333333333331</v>
      </c>
      <c r="B8" s="305"/>
      <c r="C8" s="69" t="s">
        <v>101</v>
      </c>
      <c r="D8" s="115">
        <v>1</v>
      </c>
      <c r="E8" s="70">
        <v>2</v>
      </c>
      <c r="F8" s="179">
        <v>528</v>
      </c>
      <c r="G8" t="s">
        <v>200</v>
      </c>
      <c r="H8" s="126"/>
    </row>
    <row r="9" spans="1:8" x14ac:dyDescent="0.25">
      <c r="A9" s="308"/>
      <c r="B9" s="306"/>
      <c r="C9" s="69" t="s">
        <v>102</v>
      </c>
      <c r="D9" s="116">
        <f>+E8+1</f>
        <v>3</v>
      </c>
      <c r="E9" s="70">
        <v>4</v>
      </c>
      <c r="F9" s="180">
        <v>549</v>
      </c>
      <c r="G9" t="s">
        <v>200</v>
      </c>
      <c r="H9" s="126"/>
    </row>
    <row r="10" spans="1:8" x14ac:dyDescent="0.25">
      <c r="A10" s="308"/>
      <c r="B10" s="306"/>
      <c r="C10" s="69" t="s">
        <v>103</v>
      </c>
      <c r="D10" s="116">
        <v>5</v>
      </c>
      <c r="E10" s="70">
        <v>6</v>
      </c>
      <c r="F10" s="180">
        <v>512</v>
      </c>
      <c r="G10" t="s">
        <v>200</v>
      </c>
      <c r="H10" s="126"/>
    </row>
    <row r="11" spans="1:8" x14ac:dyDescent="0.25">
      <c r="A11" s="308"/>
      <c r="B11" s="306"/>
      <c r="C11" s="69" t="s">
        <v>104</v>
      </c>
      <c r="D11" s="116">
        <v>7</v>
      </c>
      <c r="E11" s="70">
        <v>8</v>
      </c>
      <c r="F11" s="180">
        <v>570</v>
      </c>
      <c r="G11" t="s">
        <v>200</v>
      </c>
      <c r="H11" s="126"/>
    </row>
    <row r="12" spans="1:8" x14ac:dyDescent="0.25">
      <c r="A12" s="308"/>
      <c r="B12" s="306"/>
      <c r="C12" s="69" t="s">
        <v>105</v>
      </c>
      <c r="D12" s="116">
        <v>9</v>
      </c>
      <c r="E12" s="70">
        <v>11</v>
      </c>
      <c r="F12" s="180">
        <v>806</v>
      </c>
      <c r="G12" t="s">
        <v>200</v>
      </c>
      <c r="H12" s="126"/>
    </row>
    <row r="13" spans="1:8" x14ac:dyDescent="0.25">
      <c r="A13" s="308"/>
      <c r="B13" s="306"/>
      <c r="C13" s="69" t="s">
        <v>106</v>
      </c>
      <c r="D13" s="116">
        <v>12</v>
      </c>
      <c r="E13" s="70">
        <v>12</v>
      </c>
      <c r="F13" s="180">
        <v>197</v>
      </c>
      <c r="G13" t="s">
        <v>200</v>
      </c>
      <c r="H13" s="126"/>
    </row>
    <row r="14" spans="1:8" x14ac:dyDescent="0.25">
      <c r="A14" s="308"/>
      <c r="B14" s="306"/>
      <c r="C14" s="69" t="s">
        <v>107</v>
      </c>
      <c r="D14" s="116">
        <v>13</v>
      </c>
      <c r="E14" s="70">
        <f>+E17</f>
        <v>46</v>
      </c>
      <c r="F14" s="180">
        <f>+F15+F16+F17</f>
        <v>10316</v>
      </c>
      <c r="G14" t="s">
        <v>200</v>
      </c>
      <c r="H14" s="126"/>
    </row>
    <row r="15" spans="1:8" x14ac:dyDescent="0.25">
      <c r="A15" s="308"/>
      <c r="B15" s="306"/>
      <c r="C15" s="69" t="s">
        <v>203</v>
      </c>
      <c r="D15" s="116">
        <v>13</v>
      </c>
      <c r="E15" s="70">
        <v>22</v>
      </c>
      <c r="F15" s="132">
        <v>3161</v>
      </c>
      <c r="H15" s="126"/>
    </row>
    <row r="16" spans="1:8" x14ac:dyDescent="0.25">
      <c r="A16" s="308"/>
      <c r="B16" s="306"/>
      <c r="C16" s="69" t="s">
        <v>202</v>
      </c>
      <c r="D16" s="116">
        <v>23</v>
      </c>
      <c r="E16" s="70">
        <v>44</v>
      </c>
      <c r="F16" s="132">
        <v>6544</v>
      </c>
      <c r="H16" s="126"/>
    </row>
    <row r="17" spans="1:8" x14ac:dyDescent="0.25">
      <c r="A17" s="308"/>
      <c r="B17" s="306"/>
      <c r="C17" s="69" t="s">
        <v>201</v>
      </c>
      <c r="D17" s="116">
        <v>45</v>
      </c>
      <c r="E17" s="70">
        <v>46</v>
      </c>
      <c r="F17" s="132">
        <v>611</v>
      </c>
      <c r="H17" s="126"/>
    </row>
    <row r="18" spans="1:8" x14ac:dyDescent="0.25">
      <c r="A18" s="308"/>
      <c r="B18" s="306"/>
      <c r="C18" s="69" t="s">
        <v>108</v>
      </c>
      <c r="D18" s="116">
        <v>47</v>
      </c>
      <c r="E18" s="70">
        <v>48</v>
      </c>
      <c r="F18" s="180">
        <v>489</v>
      </c>
      <c r="G18" t="s">
        <v>200</v>
      </c>
      <c r="H18" s="126"/>
    </row>
    <row r="19" spans="1:8" ht="22.5" x14ac:dyDescent="0.25">
      <c r="A19" s="308"/>
      <c r="B19" s="306"/>
      <c r="C19" s="69" t="s">
        <v>109</v>
      </c>
      <c r="D19" s="116">
        <v>49</v>
      </c>
      <c r="E19" s="70">
        <v>49</v>
      </c>
      <c r="F19" s="180">
        <f>+F20</f>
        <v>263</v>
      </c>
      <c r="G19" t="s">
        <v>200</v>
      </c>
      <c r="H19" s="126"/>
    </row>
    <row r="20" spans="1:8" x14ac:dyDescent="0.25">
      <c r="A20" s="308"/>
      <c r="B20" s="306"/>
      <c r="C20" s="69" t="s">
        <v>110</v>
      </c>
      <c r="D20" s="116"/>
      <c r="E20" s="70"/>
      <c r="F20" s="132">
        <v>263</v>
      </c>
      <c r="H20" s="126"/>
    </row>
    <row r="21" spans="1:8" x14ac:dyDescent="0.25">
      <c r="A21" s="308"/>
      <c r="B21" s="306"/>
      <c r="C21" s="71" t="s">
        <v>111</v>
      </c>
      <c r="D21" s="116"/>
      <c r="E21" s="70"/>
      <c r="F21" s="132">
        <v>263</v>
      </c>
      <c r="H21" s="126"/>
    </row>
    <row r="22" spans="1:8" x14ac:dyDescent="0.25">
      <c r="A22" s="308"/>
      <c r="B22" s="306"/>
      <c r="C22" s="71" t="s">
        <v>112</v>
      </c>
      <c r="D22" s="116"/>
      <c r="E22" s="70"/>
      <c r="F22" s="110"/>
      <c r="H22" s="126"/>
    </row>
    <row r="23" spans="1:8" ht="22.5" x14ac:dyDescent="0.25">
      <c r="A23" s="308"/>
      <c r="B23" s="306"/>
      <c r="C23" s="69" t="s">
        <v>113</v>
      </c>
      <c r="D23" s="116">
        <v>50</v>
      </c>
      <c r="E23" s="70">
        <v>50</v>
      </c>
      <c r="F23" s="180">
        <v>218</v>
      </c>
      <c r="G23" t="s">
        <v>200</v>
      </c>
      <c r="H23" s="126"/>
    </row>
    <row r="24" spans="1:8" ht="31.9" customHeight="1" x14ac:dyDescent="0.25">
      <c r="A24" s="308"/>
      <c r="B24" s="306"/>
      <c r="C24" s="69" t="s">
        <v>114</v>
      </c>
      <c r="D24" s="116">
        <f>+E23+1</f>
        <v>51</v>
      </c>
      <c r="E24" s="70">
        <v>51</v>
      </c>
      <c r="F24" s="180">
        <v>215</v>
      </c>
      <c r="G24" t="s">
        <v>200</v>
      </c>
      <c r="H24" s="126"/>
    </row>
    <row r="25" spans="1:8" ht="15.75" thickBot="1" x14ac:dyDescent="0.3">
      <c r="A25" s="309"/>
      <c r="B25" s="304"/>
      <c r="C25" s="72"/>
      <c r="D25" s="73"/>
      <c r="E25" s="74"/>
      <c r="F25" s="207">
        <f>SUM(F8:F14)+SUM(F18:F19)+SUM(F23:F24)</f>
        <v>14663</v>
      </c>
      <c r="G25" s="215" t="s">
        <v>200</v>
      </c>
      <c r="H25" s="126"/>
    </row>
    <row r="26" spans="1:8" ht="34.5" thickBot="1" x14ac:dyDescent="0.3">
      <c r="A26" s="75" t="s">
        <v>115</v>
      </c>
      <c r="B26" s="66" t="s">
        <v>99</v>
      </c>
      <c r="C26" s="76" t="s">
        <v>116</v>
      </c>
      <c r="D26" s="77"/>
      <c r="E26" s="77"/>
      <c r="F26" s="77"/>
      <c r="G26" s="78"/>
      <c r="H26" s="125"/>
    </row>
    <row r="27" spans="1:8" ht="45" x14ac:dyDescent="0.25">
      <c r="A27" s="307">
        <v>0.33333333333333331</v>
      </c>
      <c r="B27" s="302"/>
      <c r="C27" s="79" t="s">
        <v>117</v>
      </c>
      <c r="D27" s="114">
        <v>1</v>
      </c>
      <c r="E27" s="114">
        <v>3</v>
      </c>
      <c r="F27" s="138">
        <v>791</v>
      </c>
      <c r="G27" s="113" t="s">
        <v>200</v>
      </c>
      <c r="H27" s="126"/>
    </row>
    <row r="28" spans="1:8" ht="33.75" x14ac:dyDescent="0.25">
      <c r="A28" s="308"/>
      <c r="B28" s="303"/>
      <c r="C28" s="79" t="s">
        <v>118</v>
      </c>
      <c r="D28" s="80"/>
      <c r="E28" s="80"/>
      <c r="F28" s="138">
        <f>SUM(F29:F32)</f>
        <v>2832</v>
      </c>
      <c r="G28" s="113" t="s">
        <v>200</v>
      </c>
      <c r="H28" s="126"/>
    </row>
    <row r="29" spans="1:8" x14ac:dyDescent="0.25">
      <c r="A29" s="308"/>
      <c r="B29" s="303"/>
      <c r="C29" s="79" t="s">
        <v>119</v>
      </c>
      <c r="D29" s="114">
        <v>4</v>
      </c>
      <c r="E29" s="114">
        <v>7</v>
      </c>
      <c r="F29" s="114">
        <v>1094</v>
      </c>
      <c r="G29" s="117"/>
      <c r="H29" s="127"/>
    </row>
    <row r="30" spans="1:8" x14ac:dyDescent="0.25">
      <c r="A30" s="308"/>
      <c r="B30" s="303"/>
      <c r="C30" s="79" t="s">
        <v>120</v>
      </c>
      <c r="D30" s="114">
        <v>8</v>
      </c>
      <c r="E30" s="114">
        <v>8</v>
      </c>
      <c r="F30" s="114">
        <v>247</v>
      </c>
      <c r="G30" s="113"/>
      <c r="H30" s="126"/>
    </row>
    <row r="31" spans="1:8" x14ac:dyDescent="0.25">
      <c r="A31" s="308"/>
      <c r="B31" s="303"/>
      <c r="C31" s="79" t="s">
        <v>121</v>
      </c>
      <c r="D31" s="114">
        <v>9</v>
      </c>
      <c r="E31" s="114">
        <v>11</v>
      </c>
      <c r="F31" s="114">
        <v>934</v>
      </c>
      <c r="G31" s="113"/>
      <c r="H31" s="126"/>
    </row>
    <row r="32" spans="1:8" x14ac:dyDescent="0.25">
      <c r="A32" s="308"/>
      <c r="B32" s="303"/>
      <c r="C32" s="79" t="s">
        <v>122</v>
      </c>
      <c r="D32" s="114">
        <v>12</v>
      </c>
      <c r="E32" s="114">
        <v>13</v>
      </c>
      <c r="F32" s="114">
        <v>557</v>
      </c>
      <c r="G32" s="113"/>
      <c r="H32" s="126"/>
    </row>
    <row r="33" spans="1:8" ht="45" x14ac:dyDescent="0.25">
      <c r="A33" s="308"/>
      <c r="B33" s="303"/>
      <c r="C33" s="79" t="s">
        <v>198</v>
      </c>
      <c r="D33" s="80"/>
      <c r="E33" s="80"/>
      <c r="F33" s="80"/>
      <c r="G33" s="113"/>
      <c r="H33" s="126"/>
    </row>
    <row r="34" spans="1:8" ht="33.75" x14ac:dyDescent="0.25">
      <c r="A34" s="308"/>
      <c r="B34" s="303"/>
      <c r="C34" s="79" t="s">
        <v>123</v>
      </c>
      <c r="D34" s="114">
        <v>14</v>
      </c>
      <c r="E34" s="114">
        <v>14</v>
      </c>
      <c r="F34" s="138">
        <v>220</v>
      </c>
      <c r="G34" s="113" t="s">
        <v>200</v>
      </c>
      <c r="H34" s="126"/>
    </row>
    <row r="35" spans="1:8" x14ac:dyDescent="0.25">
      <c r="A35" s="308"/>
      <c r="B35" s="303"/>
      <c r="C35" s="79" t="s">
        <v>124</v>
      </c>
      <c r="D35" s="114">
        <v>15</v>
      </c>
      <c r="E35" s="114">
        <v>15</v>
      </c>
      <c r="F35" s="138">
        <v>220</v>
      </c>
      <c r="G35" s="113" t="s">
        <v>200</v>
      </c>
      <c r="H35" s="126"/>
    </row>
    <row r="36" spans="1:8" ht="22.5" x14ac:dyDescent="0.25">
      <c r="A36" s="308"/>
      <c r="B36" s="303"/>
      <c r="C36" s="79" t="s">
        <v>125</v>
      </c>
      <c r="D36" s="114">
        <v>16</v>
      </c>
      <c r="E36" s="114">
        <v>24</v>
      </c>
      <c r="F36" s="138">
        <v>2189</v>
      </c>
      <c r="G36" s="113" t="s">
        <v>200</v>
      </c>
      <c r="H36" s="126"/>
    </row>
    <row r="37" spans="1:8" ht="15.75" thickBot="1" x14ac:dyDescent="0.3">
      <c r="A37" s="309"/>
      <c r="B37" s="310"/>
      <c r="C37" s="81"/>
      <c r="D37" s="80"/>
      <c r="E37" s="80"/>
      <c r="F37" s="206">
        <f>SUM(F27:F28)+SUM(F34:F36)</f>
        <v>6252</v>
      </c>
      <c r="G37" s="133" t="s">
        <v>200</v>
      </c>
      <c r="H37" s="126"/>
    </row>
    <row r="38" spans="1:8" ht="34.5" thickBot="1" x14ac:dyDescent="0.3">
      <c r="A38" s="82" t="s">
        <v>115</v>
      </c>
      <c r="B38" s="66" t="s">
        <v>99</v>
      </c>
      <c r="C38" s="76" t="s">
        <v>126</v>
      </c>
      <c r="D38" s="77"/>
      <c r="E38" s="77"/>
      <c r="F38" s="77"/>
      <c r="G38" s="78"/>
      <c r="H38" s="125"/>
    </row>
    <row r="39" spans="1:8" x14ac:dyDescent="0.25">
      <c r="A39" s="307">
        <v>0.33333333333333331</v>
      </c>
      <c r="B39" s="302"/>
      <c r="C39" s="79" t="s">
        <v>127</v>
      </c>
      <c r="D39" s="114">
        <v>1</v>
      </c>
      <c r="E39" s="114">
        <v>2</v>
      </c>
      <c r="F39" s="201">
        <v>549</v>
      </c>
      <c r="G39" s="113" t="s">
        <v>200</v>
      </c>
      <c r="H39" s="126"/>
    </row>
    <row r="40" spans="1:8" ht="33" customHeight="1" x14ac:dyDescent="0.25">
      <c r="A40" s="308"/>
      <c r="B40" s="303"/>
      <c r="C40" s="79" t="s">
        <v>128</v>
      </c>
      <c r="D40" s="114">
        <v>3</v>
      </c>
      <c r="E40" s="114">
        <v>3</v>
      </c>
      <c r="F40" s="201">
        <v>207</v>
      </c>
      <c r="G40" s="113" t="s">
        <v>200</v>
      </c>
      <c r="H40" s="126"/>
    </row>
    <row r="41" spans="1:8" ht="15.75" thickBot="1" x14ac:dyDescent="0.3">
      <c r="A41" s="309"/>
      <c r="B41" s="310"/>
      <c r="C41" s="79" t="s">
        <v>129</v>
      </c>
      <c r="D41" s="114">
        <v>4</v>
      </c>
      <c r="E41" s="153">
        <v>6</v>
      </c>
      <c r="F41" s="202">
        <v>900</v>
      </c>
      <c r="G41" s="113" t="s">
        <v>200</v>
      </c>
      <c r="H41" s="126"/>
    </row>
    <row r="42" spans="1:8" ht="15.75" thickBot="1" x14ac:dyDescent="0.3">
      <c r="A42" s="121"/>
      <c r="B42" s="101"/>
      <c r="C42" s="130"/>
      <c r="D42" s="154"/>
      <c r="E42" s="155"/>
      <c r="F42" s="208">
        <f>SUM(F39:F41)</f>
        <v>1656</v>
      </c>
      <c r="G42" s="133" t="s">
        <v>200</v>
      </c>
      <c r="H42" s="126"/>
    </row>
    <row r="43" spans="1:8" ht="57" thickBot="1" x14ac:dyDescent="0.3">
      <c r="A43" s="82" t="s">
        <v>115</v>
      </c>
      <c r="B43" s="66" t="s">
        <v>99</v>
      </c>
      <c r="C43" s="83" t="s">
        <v>130</v>
      </c>
      <c r="D43" s="77"/>
      <c r="E43" s="77"/>
      <c r="F43" s="77"/>
      <c r="G43" s="78"/>
      <c r="H43" s="125"/>
    </row>
    <row r="44" spans="1:8" x14ac:dyDescent="0.25">
      <c r="A44" s="293">
        <v>0.33333333333333331</v>
      </c>
      <c r="B44" s="296"/>
      <c r="C44" s="79" t="s">
        <v>131</v>
      </c>
      <c r="D44" s="114">
        <v>1</v>
      </c>
      <c r="E44" s="114">
        <v>4</v>
      </c>
      <c r="F44" s="138">
        <v>1137</v>
      </c>
      <c r="G44" s="113" t="s">
        <v>200</v>
      </c>
      <c r="H44" s="126"/>
    </row>
    <row r="45" spans="1:8" ht="22.5" x14ac:dyDescent="0.25">
      <c r="A45" s="294"/>
      <c r="B45" s="297"/>
      <c r="C45" s="79" t="s">
        <v>132</v>
      </c>
      <c r="D45" s="114">
        <v>5</v>
      </c>
      <c r="E45" s="114">
        <v>5</v>
      </c>
      <c r="F45" s="138">
        <v>248</v>
      </c>
      <c r="G45" s="113" t="s">
        <v>200</v>
      </c>
      <c r="H45" s="126"/>
    </row>
    <row r="46" spans="1:8" ht="22.5" x14ac:dyDescent="0.25">
      <c r="A46" s="294"/>
      <c r="B46" s="297"/>
      <c r="C46" s="79" t="s">
        <v>133</v>
      </c>
      <c r="D46" s="114">
        <v>6</v>
      </c>
      <c r="E46" s="114">
        <v>6</v>
      </c>
      <c r="F46" s="138">
        <v>209</v>
      </c>
      <c r="G46" s="113" t="s">
        <v>200</v>
      </c>
      <c r="H46" s="126"/>
    </row>
    <row r="47" spans="1:8" x14ac:dyDescent="0.25">
      <c r="A47" s="294"/>
      <c r="B47" s="297"/>
      <c r="C47" s="79" t="s">
        <v>134</v>
      </c>
      <c r="D47" s="114">
        <v>7</v>
      </c>
      <c r="E47" s="114">
        <v>8</v>
      </c>
      <c r="F47" s="138">
        <v>593</v>
      </c>
      <c r="G47" s="113" t="s">
        <v>200</v>
      </c>
      <c r="H47" s="126"/>
    </row>
    <row r="48" spans="1:8" x14ac:dyDescent="0.25">
      <c r="A48" s="294"/>
      <c r="B48" s="297"/>
      <c r="C48" s="79" t="s">
        <v>135</v>
      </c>
      <c r="D48" s="114">
        <v>9</v>
      </c>
      <c r="E48" s="114">
        <v>10</v>
      </c>
      <c r="F48" s="138">
        <v>635</v>
      </c>
      <c r="G48" s="113" t="s">
        <v>200</v>
      </c>
      <c r="H48" s="126"/>
    </row>
    <row r="49" spans="1:10" ht="33.75" x14ac:dyDescent="0.25">
      <c r="A49" s="294"/>
      <c r="B49" s="297"/>
      <c r="C49" s="79" t="s">
        <v>136</v>
      </c>
      <c r="D49" s="114">
        <v>11</v>
      </c>
      <c r="E49" s="114">
        <v>14</v>
      </c>
      <c r="F49" s="138">
        <v>1383</v>
      </c>
      <c r="G49" s="113" t="s">
        <v>200</v>
      </c>
      <c r="H49" s="126"/>
    </row>
    <row r="50" spans="1:10" ht="33.75" x14ac:dyDescent="0.25">
      <c r="A50" s="294"/>
      <c r="B50" s="297"/>
      <c r="C50" s="79" t="s">
        <v>137</v>
      </c>
      <c r="D50" s="114">
        <v>15</v>
      </c>
      <c r="E50" s="114">
        <v>17</v>
      </c>
      <c r="F50" s="138">
        <v>861</v>
      </c>
      <c r="G50" s="113" t="s">
        <v>200</v>
      </c>
      <c r="H50" s="126"/>
    </row>
    <row r="51" spans="1:10" ht="22.5" x14ac:dyDescent="0.25">
      <c r="A51" s="294"/>
      <c r="B51" s="297"/>
      <c r="C51" s="79" t="s">
        <v>138</v>
      </c>
      <c r="D51" s="114">
        <v>18</v>
      </c>
      <c r="E51" s="114">
        <v>19</v>
      </c>
      <c r="F51" s="138">
        <v>638</v>
      </c>
      <c r="G51" s="113" t="s">
        <v>200</v>
      </c>
      <c r="H51" s="126"/>
    </row>
    <row r="52" spans="1:10" ht="33.75" x14ac:dyDescent="0.25">
      <c r="A52" s="294"/>
      <c r="B52" s="297"/>
      <c r="C52" s="79" t="s">
        <v>139</v>
      </c>
      <c r="D52" s="114">
        <v>20</v>
      </c>
      <c r="E52" s="114">
        <v>20</v>
      </c>
      <c r="F52" s="138">
        <v>263</v>
      </c>
      <c r="G52" s="113" t="s">
        <v>200</v>
      </c>
      <c r="H52" s="126"/>
    </row>
    <row r="53" spans="1:10" ht="22.5" x14ac:dyDescent="0.25">
      <c r="A53" s="294"/>
      <c r="B53" s="297"/>
      <c r="C53" s="79" t="s">
        <v>140</v>
      </c>
      <c r="D53" s="156"/>
      <c r="E53" s="156"/>
      <c r="F53" s="203">
        <f>SUM(F54:F57)</f>
        <v>1139</v>
      </c>
      <c r="G53" s="113" t="s">
        <v>200</v>
      </c>
      <c r="H53" s="126"/>
    </row>
    <row r="54" spans="1:10" x14ac:dyDescent="0.25">
      <c r="A54" s="294"/>
      <c r="B54" s="297"/>
      <c r="C54" s="79" t="s">
        <v>141</v>
      </c>
      <c r="D54" s="114">
        <v>21</v>
      </c>
      <c r="E54" s="114">
        <v>21</v>
      </c>
      <c r="F54" s="114">
        <v>301</v>
      </c>
      <c r="G54" s="113"/>
      <c r="H54" s="126"/>
    </row>
    <row r="55" spans="1:10" x14ac:dyDescent="0.25">
      <c r="A55" s="294"/>
      <c r="B55" s="297"/>
      <c r="C55" s="79" t="s">
        <v>142</v>
      </c>
      <c r="D55" s="114">
        <v>22</v>
      </c>
      <c r="E55" s="114">
        <v>22</v>
      </c>
      <c r="F55" s="114">
        <v>277</v>
      </c>
      <c r="G55" s="113"/>
      <c r="H55" s="126"/>
    </row>
    <row r="56" spans="1:10" x14ac:dyDescent="0.25">
      <c r="A56" s="294"/>
      <c r="B56" s="297"/>
      <c r="C56" s="79" t="s">
        <v>143</v>
      </c>
      <c r="D56" s="114">
        <v>23</v>
      </c>
      <c r="E56" s="114">
        <v>23</v>
      </c>
      <c r="F56" s="114">
        <v>290</v>
      </c>
      <c r="G56" s="113"/>
      <c r="H56" s="126"/>
    </row>
    <row r="57" spans="1:10" x14ac:dyDescent="0.25">
      <c r="A57" s="294"/>
      <c r="B57" s="297"/>
      <c r="C57" s="79" t="s">
        <v>144</v>
      </c>
      <c r="D57" s="114">
        <v>24</v>
      </c>
      <c r="E57" s="114">
        <v>24</v>
      </c>
      <c r="F57" s="114">
        <v>271</v>
      </c>
      <c r="G57" s="113"/>
      <c r="H57" s="126"/>
    </row>
    <row r="58" spans="1:10" ht="30.6" customHeight="1" x14ac:dyDescent="0.25">
      <c r="A58" s="294"/>
      <c r="B58" s="297"/>
      <c r="C58" s="79" t="s">
        <v>145</v>
      </c>
      <c r="D58" s="114">
        <v>25</v>
      </c>
      <c r="E58" s="157">
        <v>26</v>
      </c>
      <c r="F58" s="203">
        <v>486</v>
      </c>
      <c r="G58" s="113" t="s">
        <v>200</v>
      </c>
      <c r="H58" s="126"/>
    </row>
    <row r="59" spans="1:10" ht="15.75" thickBot="1" x14ac:dyDescent="0.3">
      <c r="A59" s="295"/>
      <c r="B59" s="298"/>
      <c r="C59" s="79" t="s">
        <v>146</v>
      </c>
      <c r="D59" s="80"/>
      <c r="E59" s="158"/>
      <c r="F59" s="209">
        <f>SUM(F44:F53)+SUM(F58)</f>
        <v>7592</v>
      </c>
      <c r="G59" s="133" t="s">
        <v>200</v>
      </c>
      <c r="H59" s="126"/>
    </row>
    <row r="60" spans="1:10" ht="34.5" thickBot="1" x14ac:dyDescent="0.3">
      <c r="A60" s="119" t="s">
        <v>115</v>
      </c>
      <c r="B60" s="85" t="s">
        <v>99</v>
      </c>
      <c r="C60" s="83" t="s">
        <v>147</v>
      </c>
      <c r="D60" s="77"/>
      <c r="E60" s="77"/>
      <c r="F60" s="77"/>
      <c r="G60" s="86"/>
      <c r="H60" s="128"/>
    </row>
    <row r="61" spans="1:10" ht="15" customHeight="1" x14ac:dyDescent="0.25">
      <c r="A61" s="299" t="s">
        <v>148</v>
      </c>
      <c r="B61" s="302"/>
      <c r="C61" s="79" t="s">
        <v>204</v>
      </c>
      <c r="D61" s="114">
        <v>1</v>
      </c>
      <c r="E61" s="114">
        <v>9</v>
      </c>
      <c r="F61" s="138">
        <v>3308</v>
      </c>
      <c r="G61" s="113" t="s">
        <v>200</v>
      </c>
      <c r="H61" s="126"/>
      <c r="J61" t="s">
        <v>192</v>
      </c>
    </row>
    <row r="62" spans="1:10" x14ac:dyDescent="0.25">
      <c r="A62" s="300"/>
      <c r="B62" s="303"/>
      <c r="C62" s="87" t="s">
        <v>149</v>
      </c>
      <c r="D62" s="80"/>
      <c r="E62" s="80"/>
      <c r="F62" s="138"/>
      <c r="G62" s="113"/>
      <c r="H62" s="126"/>
      <c r="J62" t="s">
        <v>193</v>
      </c>
    </row>
    <row r="63" spans="1:10" x14ac:dyDescent="0.25">
      <c r="A63" s="300"/>
      <c r="B63" s="303"/>
      <c r="C63" s="79" t="s">
        <v>205</v>
      </c>
      <c r="D63" s="114">
        <v>10</v>
      </c>
      <c r="E63" s="114">
        <v>645</v>
      </c>
      <c r="F63" s="138">
        <v>186028</v>
      </c>
      <c r="G63" s="113" t="s">
        <v>200</v>
      </c>
      <c r="H63" s="126"/>
      <c r="J63" t="s">
        <v>194</v>
      </c>
    </row>
    <row r="64" spans="1:10" x14ac:dyDescent="0.25">
      <c r="A64" s="300"/>
      <c r="B64" s="303"/>
      <c r="C64" s="87" t="s">
        <v>150</v>
      </c>
      <c r="D64" s="80"/>
      <c r="E64" s="80"/>
      <c r="F64" s="147"/>
      <c r="G64" s="113"/>
      <c r="H64" s="126"/>
      <c r="J64" t="s">
        <v>195</v>
      </c>
    </row>
    <row r="65" spans="1:10" ht="22.5" x14ac:dyDescent="0.25">
      <c r="A65" s="300"/>
      <c r="B65" s="303"/>
      <c r="C65" s="79" t="s">
        <v>206</v>
      </c>
      <c r="D65" s="114">
        <f>+E63+1</f>
        <v>646</v>
      </c>
      <c r="E65" s="114">
        <v>767</v>
      </c>
      <c r="F65" s="204">
        <v>42675</v>
      </c>
      <c r="G65" s="113" t="s">
        <v>200</v>
      </c>
      <c r="H65" s="126"/>
      <c r="J65" t="s">
        <v>197</v>
      </c>
    </row>
    <row r="66" spans="1:10" ht="22.5" x14ac:dyDescent="0.25">
      <c r="A66" s="300"/>
      <c r="B66" s="303"/>
      <c r="C66" s="79" t="s">
        <v>151</v>
      </c>
      <c r="D66" s="80"/>
      <c r="E66" s="80"/>
      <c r="F66" s="147"/>
      <c r="G66" s="113"/>
      <c r="H66" s="126"/>
      <c r="J66" t="s">
        <v>196</v>
      </c>
    </row>
    <row r="67" spans="1:10" ht="22.5" x14ac:dyDescent="0.25">
      <c r="A67" s="300"/>
      <c r="B67" s="303"/>
      <c r="C67" s="79" t="s">
        <v>207</v>
      </c>
      <c r="D67" s="114">
        <f>+E65+1</f>
        <v>768</v>
      </c>
      <c r="E67" s="114">
        <v>771</v>
      </c>
      <c r="F67" s="138">
        <v>2125</v>
      </c>
      <c r="G67" s="113" t="s">
        <v>200</v>
      </c>
      <c r="H67" s="126"/>
    </row>
    <row r="68" spans="1:10" x14ac:dyDescent="0.25">
      <c r="A68" s="300"/>
      <c r="B68" s="303"/>
      <c r="C68" s="79" t="s">
        <v>152</v>
      </c>
      <c r="D68" s="80"/>
      <c r="E68" s="80"/>
      <c r="F68" s="138"/>
      <c r="G68" s="113"/>
      <c r="H68" s="126"/>
    </row>
    <row r="69" spans="1:10" ht="33.75" x14ac:dyDescent="0.25">
      <c r="A69" s="300"/>
      <c r="B69" s="303"/>
      <c r="C69" s="79" t="s">
        <v>208</v>
      </c>
      <c r="D69" s="114">
        <f>+E67+1</f>
        <v>772</v>
      </c>
      <c r="E69" s="114">
        <v>774</v>
      </c>
      <c r="F69" s="138">
        <v>909</v>
      </c>
      <c r="G69" s="113" t="s">
        <v>200</v>
      </c>
      <c r="H69" s="126"/>
    </row>
    <row r="70" spans="1:10" x14ac:dyDescent="0.25">
      <c r="A70" s="300"/>
      <c r="B70" s="303"/>
      <c r="C70" s="87" t="s">
        <v>153</v>
      </c>
      <c r="D70" s="80"/>
      <c r="E70" s="80"/>
      <c r="F70" s="138"/>
      <c r="G70" s="113"/>
      <c r="H70" s="126"/>
    </row>
    <row r="71" spans="1:10" x14ac:dyDescent="0.25">
      <c r="A71" s="300"/>
      <c r="B71" s="303"/>
      <c r="C71" s="87" t="s">
        <v>209</v>
      </c>
      <c r="D71" s="114">
        <f>+E69+1</f>
        <v>775</v>
      </c>
      <c r="E71" s="114">
        <v>775</v>
      </c>
      <c r="F71" s="138">
        <v>287</v>
      </c>
      <c r="G71" s="113" t="s">
        <v>200</v>
      </c>
      <c r="H71" s="126"/>
    </row>
    <row r="72" spans="1:10" x14ac:dyDescent="0.25">
      <c r="A72" s="300"/>
      <c r="B72" s="303"/>
      <c r="C72" s="87" t="s">
        <v>153</v>
      </c>
      <c r="D72" s="80"/>
      <c r="E72" s="80"/>
      <c r="F72" s="138"/>
      <c r="G72" s="113"/>
      <c r="H72" s="126"/>
    </row>
    <row r="73" spans="1:10" ht="22.5" x14ac:dyDescent="0.25">
      <c r="A73" s="300"/>
      <c r="B73" s="303"/>
      <c r="C73" s="79" t="s">
        <v>221</v>
      </c>
      <c r="D73" s="114">
        <f>+E71+1</f>
        <v>776</v>
      </c>
      <c r="E73" s="114">
        <v>776</v>
      </c>
      <c r="F73" s="138">
        <v>334</v>
      </c>
      <c r="G73" s="113" t="s">
        <v>200</v>
      </c>
      <c r="H73" s="126"/>
    </row>
    <row r="74" spans="1:10" x14ac:dyDescent="0.25">
      <c r="A74" s="300"/>
      <c r="B74" s="303"/>
      <c r="C74" s="87" t="s">
        <v>153</v>
      </c>
      <c r="D74" s="80"/>
      <c r="E74" s="80"/>
      <c r="F74" s="138"/>
      <c r="G74" s="113"/>
      <c r="H74" s="126"/>
    </row>
    <row r="75" spans="1:10" x14ac:dyDescent="0.25">
      <c r="A75" s="300"/>
      <c r="B75" s="303"/>
      <c r="C75" s="79" t="s">
        <v>210</v>
      </c>
      <c r="D75" s="114">
        <f>+E73+1</f>
        <v>777</v>
      </c>
      <c r="E75" s="114">
        <v>1011</v>
      </c>
      <c r="F75" s="138">
        <v>58635</v>
      </c>
      <c r="G75" s="113" t="s">
        <v>200</v>
      </c>
      <c r="H75" s="126"/>
    </row>
    <row r="76" spans="1:10" x14ac:dyDescent="0.25">
      <c r="A76" s="300"/>
      <c r="B76" s="303"/>
      <c r="C76" s="79" t="s">
        <v>211</v>
      </c>
      <c r="D76" s="114">
        <f>+E75+1</f>
        <v>1012</v>
      </c>
      <c r="E76" s="114">
        <v>1043</v>
      </c>
      <c r="F76" s="138">
        <v>15437</v>
      </c>
      <c r="G76" s="113" t="s">
        <v>200</v>
      </c>
      <c r="H76" s="126"/>
    </row>
    <row r="77" spans="1:10" x14ac:dyDescent="0.25">
      <c r="A77" s="300"/>
      <c r="B77" s="303"/>
      <c r="C77" s="87" t="s">
        <v>153</v>
      </c>
      <c r="D77" s="80"/>
      <c r="E77" s="80"/>
      <c r="F77" s="138"/>
      <c r="G77" s="113"/>
      <c r="H77" s="126"/>
    </row>
    <row r="78" spans="1:10" ht="22.5" x14ac:dyDescent="0.25">
      <c r="A78" s="300"/>
      <c r="B78" s="303"/>
      <c r="C78" s="79" t="s">
        <v>212</v>
      </c>
      <c r="D78" s="114">
        <f>+E76+1</f>
        <v>1044</v>
      </c>
      <c r="E78" s="114">
        <v>1136</v>
      </c>
      <c r="F78" s="138">
        <v>28061</v>
      </c>
      <c r="G78" s="113" t="s">
        <v>200</v>
      </c>
      <c r="H78" s="126"/>
    </row>
    <row r="79" spans="1:10" x14ac:dyDescent="0.25">
      <c r="A79" s="300"/>
      <c r="B79" s="303"/>
      <c r="C79" s="87" t="s">
        <v>199</v>
      </c>
      <c r="D79" s="80"/>
      <c r="E79" s="80"/>
      <c r="F79" s="138"/>
      <c r="G79" s="113"/>
      <c r="H79" s="126"/>
    </row>
    <row r="80" spans="1:10" ht="33.75" x14ac:dyDescent="0.25">
      <c r="A80" s="300"/>
      <c r="B80" s="303"/>
      <c r="C80" s="79" t="s">
        <v>154</v>
      </c>
      <c r="D80" s="114">
        <v>1137</v>
      </c>
      <c r="E80" s="114">
        <v>1154</v>
      </c>
      <c r="F80" s="138">
        <v>7226</v>
      </c>
      <c r="G80" s="113" t="s">
        <v>200</v>
      </c>
      <c r="H80" s="126"/>
    </row>
    <row r="81" spans="1:8" ht="56.25" x14ac:dyDescent="0.25">
      <c r="A81" s="300"/>
      <c r="B81" s="303"/>
      <c r="C81" s="79" t="s">
        <v>155</v>
      </c>
      <c r="D81" s="114">
        <f>+E80+1</f>
        <v>1155</v>
      </c>
      <c r="E81" s="114">
        <f>+D81</f>
        <v>1155</v>
      </c>
      <c r="F81" s="138">
        <v>351</v>
      </c>
      <c r="G81" s="113" t="s">
        <v>200</v>
      </c>
      <c r="H81" s="126"/>
    </row>
    <row r="82" spans="1:8" ht="45" x14ac:dyDescent="0.25">
      <c r="A82" s="300"/>
      <c r="B82" s="303"/>
      <c r="C82" s="79" t="s">
        <v>156</v>
      </c>
      <c r="D82" s="114">
        <f>+E81+1</f>
        <v>1156</v>
      </c>
      <c r="E82" s="114">
        <f>+D82</f>
        <v>1156</v>
      </c>
      <c r="F82" s="138">
        <v>341</v>
      </c>
      <c r="G82" s="113" t="s">
        <v>200</v>
      </c>
      <c r="H82" s="126"/>
    </row>
    <row r="83" spans="1:8" ht="15.75" thickBot="1" x14ac:dyDescent="0.3">
      <c r="A83" s="301"/>
      <c r="B83" s="304"/>
      <c r="C83" s="72"/>
      <c r="D83" s="88"/>
      <c r="E83" s="89"/>
      <c r="F83" s="210">
        <f>SUM(F61:F82)</f>
        <v>345717</v>
      </c>
      <c r="G83" s="133" t="s">
        <v>200</v>
      </c>
      <c r="H83" s="129"/>
    </row>
    <row r="84" spans="1:8" ht="34.5" hidden="1" thickBot="1" x14ac:dyDescent="0.3">
      <c r="A84" s="119" t="s">
        <v>115</v>
      </c>
      <c r="B84" s="85" t="s">
        <v>157</v>
      </c>
      <c r="C84" s="85" t="s">
        <v>158</v>
      </c>
      <c r="D84" s="90"/>
      <c r="E84" s="90"/>
      <c r="F84" s="90"/>
      <c r="G84" s="85"/>
      <c r="H84" s="128"/>
    </row>
    <row r="85" spans="1:8" ht="22.5" hidden="1" x14ac:dyDescent="0.25">
      <c r="A85" s="305" t="s">
        <v>159</v>
      </c>
      <c r="B85" s="305"/>
      <c r="C85" s="91" t="s">
        <v>160</v>
      </c>
      <c r="D85" s="92"/>
      <c r="E85" s="93"/>
      <c r="F85" s="93"/>
      <c r="G85" s="69"/>
      <c r="H85" s="130"/>
    </row>
    <row r="86" spans="1:8" hidden="1" x14ac:dyDescent="0.25">
      <c r="A86" s="306"/>
      <c r="B86" s="306"/>
      <c r="C86" s="94" t="s">
        <v>149</v>
      </c>
      <c r="D86" s="95"/>
      <c r="E86" s="93"/>
      <c r="F86" s="93"/>
      <c r="G86" s="69" t="s">
        <v>161</v>
      </c>
      <c r="H86" s="130"/>
    </row>
    <row r="87" spans="1:8" hidden="1" x14ac:dyDescent="0.25">
      <c r="A87" s="306"/>
      <c r="B87" s="306"/>
      <c r="C87" s="69" t="s">
        <v>162</v>
      </c>
      <c r="D87" s="95"/>
      <c r="E87" s="93"/>
      <c r="F87" s="93"/>
      <c r="G87" s="69"/>
      <c r="H87" s="130"/>
    </row>
    <row r="88" spans="1:8" hidden="1" x14ac:dyDescent="0.25">
      <c r="A88" s="306"/>
      <c r="B88" s="306"/>
      <c r="C88" s="94" t="s">
        <v>163</v>
      </c>
      <c r="D88" s="95"/>
      <c r="E88" s="93"/>
      <c r="F88" s="93"/>
      <c r="G88" s="69" t="s">
        <v>161</v>
      </c>
      <c r="H88" s="130"/>
    </row>
    <row r="89" spans="1:8" ht="22.5" hidden="1" x14ac:dyDescent="0.25">
      <c r="A89" s="306"/>
      <c r="B89" s="306"/>
      <c r="C89" s="91" t="s">
        <v>164</v>
      </c>
      <c r="D89" s="95"/>
      <c r="E89" s="93"/>
      <c r="F89" s="93"/>
      <c r="G89" s="69"/>
      <c r="H89" s="130"/>
    </row>
    <row r="90" spans="1:8" hidden="1" x14ac:dyDescent="0.25">
      <c r="A90" s="306"/>
      <c r="B90" s="306"/>
      <c r="C90" s="94" t="s">
        <v>163</v>
      </c>
      <c r="D90" s="95"/>
      <c r="E90" s="93"/>
      <c r="F90" s="93"/>
      <c r="G90" s="69" t="s">
        <v>161</v>
      </c>
      <c r="H90" s="130"/>
    </row>
    <row r="91" spans="1:8" ht="45" hidden="1" x14ac:dyDescent="0.25">
      <c r="A91" s="306"/>
      <c r="B91" s="306"/>
      <c r="C91" s="96" t="s">
        <v>165</v>
      </c>
      <c r="D91" s="95"/>
      <c r="E91" s="93"/>
      <c r="F91" s="93"/>
      <c r="G91" s="69"/>
      <c r="H91" s="130"/>
    </row>
    <row r="92" spans="1:8" ht="33.75" hidden="1" x14ac:dyDescent="0.25">
      <c r="A92" s="306"/>
      <c r="B92" s="306"/>
      <c r="C92" s="91" t="s">
        <v>166</v>
      </c>
      <c r="D92" s="95"/>
      <c r="E92" s="93"/>
      <c r="F92" s="93"/>
      <c r="G92" s="69"/>
      <c r="H92" s="130"/>
    </row>
    <row r="93" spans="1:8" ht="33.75" hidden="1" x14ac:dyDescent="0.25">
      <c r="A93" s="306"/>
      <c r="B93" s="306"/>
      <c r="C93" s="91" t="s">
        <v>167</v>
      </c>
      <c r="D93" s="95"/>
      <c r="E93" s="93"/>
      <c r="F93" s="93"/>
      <c r="G93" s="69"/>
      <c r="H93" s="130"/>
    </row>
    <row r="94" spans="1:8" hidden="1" x14ac:dyDescent="0.25">
      <c r="A94" s="306"/>
      <c r="B94" s="306"/>
      <c r="C94" s="94" t="s">
        <v>168</v>
      </c>
      <c r="D94" s="95"/>
      <c r="E94" s="93"/>
      <c r="F94" s="93"/>
      <c r="G94" s="69" t="s">
        <v>161</v>
      </c>
      <c r="H94" s="130"/>
    </row>
    <row r="95" spans="1:8" hidden="1" x14ac:dyDescent="0.25">
      <c r="A95" s="306"/>
      <c r="B95" s="306"/>
      <c r="C95" s="91" t="s">
        <v>169</v>
      </c>
      <c r="D95" s="95"/>
      <c r="E95" s="93"/>
      <c r="F95" s="93"/>
      <c r="G95" s="69"/>
      <c r="H95" s="130"/>
    </row>
    <row r="96" spans="1:8" hidden="1" x14ac:dyDescent="0.25">
      <c r="A96" s="306"/>
      <c r="B96" s="306"/>
      <c r="C96" s="96" t="s">
        <v>170</v>
      </c>
      <c r="D96" s="95"/>
      <c r="E96" s="93"/>
      <c r="F96" s="93"/>
      <c r="G96" s="69"/>
      <c r="H96" s="130"/>
    </row>
    <row r="97" spans="1:8" hidden="1" x14ac:dyDescent="0.25">
      <c r="A97" s="306"/>
      <c r="B97" s="306"/>
      <c r="C97" s="94" t="s">
        <v>168</v>
      </c>
      <c r="D97" s="95"/>
      <c r="E97" s="93"/>
      <c r="F97" s="93"/>
      <c r="G97" s="69" t="s">
        <v>161</v>
      </c>
      <c r="H97" s="130"/>
    </row>
    <row r="98" spans="1:8" ht="22.5" hidden="1" x14ac:dyDescent="0.25">
      <c r="A98" s="306"/>
      <c r="B98" s="306"/>
      <c r="C98" s="96" t="s">
        <v>171</v>
      </c>
      <c r="D98" s="95"/>
      <c r="E98" s="93"/>
      <c r="F98" s="93"/>
      <c r="G98" s="69"/>
      <c r="H98" s="130"/>
    </row>
    <row r="99" spans="1:8" hidden="1" x14ac:dyDescent="0.25">
      <c r="A99" s="306"/>
      <c r="B99" s="306"/>
      <c r="C99" s="94" t="s">
        <v>163</v>
      </c>
      <c r="D99" s="95"/>
      <c r="E99" s="93"/>
      <c r="F99" s="93"/>
      <c r="G99" s="69" t="s">
        <v>161</v>
      </c>
      <c r="H99" s="130"/>
    </row>
    <row r="100" spans="1:8" hidden="1" x14ac:dyDescent="0.25">
      <c r="A100" s="306"/>
      <c r="B100" s="306"/>
      <c r="C100" s="91" t="s">
        <v>172</v>
      </c>
      <c r="D100" s="95"/>
      <c r="E100" s="93"/>
      <c r="F100" s="93"/>
      <c r="G100" s="69"/>
      <c r="H100" s="130"/>
    </row>
    <row r="101" spans="1:8" hidden="1" x14ac:dyDescent="0.25">
      <c r="A101" s="306"/>
      <c r="B101" s="306"/>
      <c r="C101" s="94" t="s">
        <v>173</v>
      </c>
      <c r="D101" s="95"/>
      <c r="E101" s="93"/>
      <c r="F101" s="93"/>
      <c r="G101" s="69" t="s">
        <v>161</v>
      </c>
      <c r="H101" s="130"/>
    </row>
    <row r="102" spans="1:8" hidden="1" x14ac:dyDescent="0.25">
      <c r="A102" s="306"/>
      <c r="B102" s="306"/>
      <c r="C102" s="91" t="s">
        <v>174</v>
      </c>
      <c r="D102" s="95"/>
      <c r="E102" s="93"/>
      <c r="F102" s="93"/>
      <c r="G102" s="69"/>
      <c r="H102" s="130"/>
    </row>
    <row r="103" spans="1:8" hidden="1" x14ac:dyDescent="0.25">
      <c r="A103" s="306"/>
      <c r="B103" s="306"/>
      <c r="C103" s="94" t="s">
        <v>175</v>
      </c>
      <c r="D103" s="95"/>
      <c r="E103" s="93"/>
      <c r="F103" s="93"/>
      <c r="G103" s="69" t="s">
        <v>161</v>
      </c>
      <c r="H103" s="130"/>
    </row>
    <row r="104" spans="1:8" hidden="1" x14ac:dyDescent="0.25">
      <c r="A104" s="306"/>
      <c r="B104" s="306"/>
      <c r="C104" s="91" t="s">
        <v>176</v>
      </c>
      <c r="D104" s="95"/>
      <c r="E104" s="93"/>
      <c r="F104" s="93"/>
      <c r="G104" s="69"/>
      <c r="H104" s="130"/>
    </row>
    <row r="105" spans="1:8" hidden="1" x14ac:dyDescent="0.25">
      <c r="A105" s="306"/>
      <c r="B105" s="306"/>
      <c r="C105" s="94" t="s">
        <v>177</v>
      </c>
      <c r="D105" s="95"/>
      <c r="E105" s="93"/>
      <c r="F105" s="93"/>
      <c r="G105" s="69" t="s">
        <v>161</v>
      </c>
      <c r="H105" s="130"/>
    </row>
    <row r="106" spans="1:8" ht="33.75" hidden="1" x14ac:dyDescent="0.25">
      <c r="A106" s="306"/>
      <c r="B106" s="306"/>
      <c r="C106" s="96" t="s">
        <v>178</v>
      </c>
      <c r="D106" s="95"/>
      <c r="E106" s="93"/>
      <c r="F106" s="93"/>
      <c r="G106" s="69"/>
      <c r="H106" s="130"/>
    </row>
    <row r="107" spans="1:8" ht="39" hidden="1" customHeight="1" x14ac:dyDescent="0.25">
      <c r="A107" s="306"/>
      <c r="B107" s="306"/>
      <c r="C107" s="96" t="s">
        <v>179</v>
      </c>
      <c r="D107" s="95"/>
      <c r="E107" s="93"/>
      <c r="F107" s="93"/>
      <c r="G107" s="69"/>
      <c r="H107" s="130"/>
    </row>
    <row r="108" spans="1:8" ht="33.75" hidden="1" x14ac:dyDescent="0.25">
      <c r="A108" s="306"/>
      <c r="B108" s="306"/>
      <c r="C108" s="97" t="s">
        <v>180</v>
      </c>
      <c r="D108" s="95"/>
      <c r="E108" s="93"/>
      <c r="F108" s="93"/>
      <c r="G108" s="69"/>
      <c r="H108" s="130"/>
    </row>
    <row r="109" spans="1:8" ht="15.75" hidden="1" thickBot="1" x14ac:dyDescent="0.3">
      <c r="A109" s="304"/>
      <c r="B109" s="304"/>
      <c r="C109" s="72"/>
      <c r="D109" s="88"/>
      <c r="E109" s="89"/>
      <c r="F109" s="89"/>
      <c r="G109" s="72"/>
      <c r="H109" s="129"/>
    </row>
    <row r="110" spans="1:8" ht="45.75" hidden="1" thickBot="1" x14ac:dyDescent="0.3">
      <c r="A110" s="119" t="s">
        <v>181</v>
      </c>
      <c r="B110" s="85" t="s">
        <v>182</v>
      </c>
      <c r="C110" s="85" t="s">
        <v>183</v>
      </c>
      <c r="D110" s="68"/>
      <c r="E110" s="68"/>
      <c r="F110" s="68"/>
      <c r="G110" s="85"/>
      <c r="H110" s="128"/>
    </row>
    <row r="111" spans="1:8" ht="15.75" hidden="1" thickBot="1" x14ac:dyDescent="0.3">
      <c r="A111" s="98"/>
      <c r="B111" s="99"/>
      <c r="C111" s="99"/>
      <c r="D111" s="74"/>
      <c r="E111" s="74"/>
      <c r="F111" s="74"/>
      <c r="G111" s="99"/>
      <c r="H111" s="130"/>
    </row>
    <row r="112" spans="1:8" ht="15.75" hidden="1" thickBot="1" x14ac:dyDescent="0.3">
      <c r="A112" s="100"/>
      <c r="B112" s="101"/>
      <c r="C112" s="101"/>
      <c r="D112" s="102"/>
      <c r="E112" s="102"/>
      <c r="F112" s="102"/>
      <c r="G112" s="101"/>
      <c r="H112" s="130"/>
    </row>
    <row r="113" spans="1:8" ht="20.45" hidden="1" customHeight="1" x14ac:dyDescent="0.25">
      <c r="A113" s="287" t="s">
        <v>184</v>
      </c>
      <c r="B113" s="289" t="s">
        <v>185</v>
      </c>
      <c r="C113" s="289" t="s">
        <v>186</v>
      </c>
      <c r="D113" s="77"/>
      <c r="E113" s="77"/>
      <c r="F113" s="77"/>
      <c r="G113" s="291" t="s">
        <v>187</v>
      </c>
      <c r="H113" s="125"/>
    </row>
    <row r="114" spans="1:8" ht="15.75" hidden="1" thickBot="1" x14ac:dyDescent="0.3">
      <c r="A114" s="288"/>
      <c r="B114" s="290"/>
      <c r="C114" s="290"/>
      <c r="D114" s="68"/>
      <c r="E114" s="68"/>
      <c r="F114" s="68"/>
      <c r="G114" s="292"/>
      <c r="H114" s="125"/>
    </row>
    <row r="115" spans="1:8" ht="27" hidden="1" customHeight="1" thickBot="1" x14ac:dyDescent="0.3">
      <c r="A115" s="98"/>
      <c r="B115" s="99"/>
      <c r="C115" s="99"/>
      <c r="D115" s="74"/>
      <c r="E115" s="74"/>
      <c r="F115" s="74"/>
      <c r="G115" s="103"/>
      <c r="H115" s="131"/>
    </row>
    <row r="116" spans="1:8" ht="27" hidden="1" customHeight="1" thickBot="1" x14ac:dyDescent="0.3">
      <c r="A116" s="98"/>
      <c r="B116" s="99"/>
      <c r="C116" s="99"/>
      <c r="D116" s="74"/>
      <c r="E116" s="74"/>
      <c r="F116" s="74"/>
      <c r="G116" s="103"/>
      <c r="H116" s="131"/>
    </row>
    <row r="117" spans="1:8" ht="27" hidden="1" customHeight="1" thickBot="1" x14ac:dyDescent="0.3">
      <c r="A117" s="98"/>
      <c r="B117" s="99"/>
      <c r="C117" s="99"/>
      <c r="D117" s="74"/>
      <c r="E117" s="74"/>
      <c r="F117" s="74"/>
      <c r="G117" s="103"/>
      <c r="H117" s="131"/>
    </row>
    <row r="118" spans="1:8" ht="15.75" thickBot="1" x14ac:dyDescent="0.3">
      <c r="A118" s="101"/>
      <c r="B118" s="101"/>
      <c r="C118" s="101"/>
      <c r="D118" s="104"/>
      <c r="E118" s="104"/>
      <c r="F118" s="104"/>
      <c r="G118" s="101"/>
      <c r="H118" s="130"/>
    </row>
    <row r="119" spans="1:8" ht="15.75" thickBot="1" x14ac:dyDescent="0.3">
      <c r="A119" s="105" t="s">
        <v>188</v>
      </c>
      <c r="B119" s="105" t="s">
        <v>189</v>
      </c>
      <c r="C119" s="106" t="s">
        <v>190</v>
      </c>
      <c r="D119" s="107"/>
      <c r="E119" s="107"/>
      <c r="F119" s="107"/>
      <c r="G119" s="69"/>
      <c r="H119" s="130"/>
    </row>
    <row r="120" spans="1:8" ht="23.25" thickBot="1" x14ac:dyDescent="0.3">
      <c r="A120" s="122">
        <v>3</v>
      </c>
      <c r="B120" s="122" t="s">
        <v>3</v>
      </c>
      <c r="C120" s="109"/>
      <c r="D120" s="107"/>
      <c r="E120" s="107"/>
      <c r="F120" s="107"/>
      <c r="G120" s="69"/>
      <c r="H120" s="130"/>
    </row>
    <row r="121" spans="1:8" ht="15.75" thickBot="1" x14ac:dyDescent="0.3">
      <c r="A121" s="122">
        <v>1</v>
      </c>
      <c r="B121" s="122" t="s">
        <v>191</v>
      </c>
      <c r="C121" s="109"/>
      <c r="D121" s="107"/>
      <c r="E121" s="107"/>
      <c r="F121" s="107"/>
      <c r="G121" s="69"/>
      <c r="H121" s="130"/>
    </row>
    <row r="122" spans="1:8" ht="15.75" thickBot="1" x14ac:dyDescent="0.3">
      <c r="A122" s="122"/>
      <c r="B122" s="99"/>
      <c r="C122" s="101"/>
      <c r="D122" s="104"/>
      <c r="E122" s="104"/>
      <c r="F122" s="104"/>
      <c r="G122" s="99"/>
      <c r="H122" s="130"/>
    </row>
  </sheetData>
  <mergeCells count="24">
    <mergeCell ref="A1:G1"/>
    <mergeCell ref="B2:E2"/>
    <mergeCell ref="B3:E3"/>
    <mergeCell ref="A5:A6"/>
    <mergeCell ref="B5:B6"/>
    <mergeCell ref="D5:E5"/>
    <mergeCell ref="F5:G5"/>
    <mergeCell ref="F6:G6"/>
    <mergeCell ref="A8:A25"/>
    <mergeCell ref="B8:B25"/>
    <mergeCell ref="A27:A37"/>
    <mergeCell ref="B27:B37"/>
    <mergeCell ref="A39:A41"/>
    <mergeCell ref="B39:B41"/>
    <mergeCell ref="A113:A114"/>
    <mergeCell ref="B113:B114"/>
    <mergeCell ref="C113:C114"/>
    <mergeCell ref="G113:G114"/>
    <mergeCell ref="A44:A59"/>
    <mergeCell ref="B44:B59"/>
    <mergeCell ref="A61:A83"/>
    <mergeCell ref="B61:B83"/>
    <mergeCell ref="A85:A109"/>
    <mergeCell ref="B85:B109"/>
  </mergeCells>
  <printOptions horizontalCentered="1"/>
  <pageMargins left="0" right="0" top="0" bottom="0" header="0" footer="0"/>
  <pageSetup scale="95" fitToHeight="0" orientation="portrait" r:id="rId1"/>
  <headerFooter>
    <oddFooter>&amp;CHoja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8</vt:i4>
      </vt:variant>
    </vt:vector>
  </HeadingPairs>
  <TitlesOfParts>
    <vt:vector size="13" baseType="lpstr">
      <vt:lpstr>Hoja1</vt:lpstr>
      <vt:lpstr>3er Trimestre</vt:lpstr>
      <vt:lpstr>CP-T-005 7 2026</vt:lpstr>
      <vt:lpstr>CP-T-005 8 2026</vt:lpstr>
      <vt:lpstr>CP-T-005 9 2026</vt:lpstr>
      <vt:lpstr>'3er Trimestre'!Área_de_impresión</vt:lpstr>
      <vt:lpstr>'CP-T-005 7 2026'!Área_de_impresión</vt:lpstr>
      <vt:lpstr>'CP-T-005 8 2026'!Área_de_impresión</vt:lpstr>
      <vt:lpstr>'CP-T-005 9 2026'!Área_de_impresión</vt:lpstr>
      <vt:lpstr>Hoja1!Área_de_impresión</vt:lpstr>
      <vt:lpstr>'CP-T-005 7 2026'!Títulos_a_imprimir</vt:lpstr>
      <vt:lpstr>'CP-T-005 8 2026'!Títulos_a_imprimir</vt:lpstr>
      <vt:lpstr>'CP-T-005 9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2026-10-27T16:17:49Z</cp:lastPrinted>
  <dcterms:created xsi:type="dcterms:W3CDTF">2025-04-29T17:14:11Z</dcterms:created>
  <dcterms:modified xsi:type="dcterms:W3CDTF">2026-10-29T15:55:11Z</dcterms:modified>
</cp:coreProperties>
</file>